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3920" windowHeight="5970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מחוון!$A$1:$K$42</definedName>
    <definedName name="_xlnm.Print_Area" localSheetId="2">'סיכום הצעות'!$A$1:$L$30</definedName>
    <definedName name="_xlnm.Print_Area" localSheetId="1">קריטריונים!$A$1:$M$24</definedName>
    <definedName name="_xlnm.Print_Titles" localSheetId="0">מחוון!$1:$3</definedName>
  </definedNames>
  <calcPr calcId="145621"/>
</workbook>
</file>

<file path=xl/calcChain.xml><?xml version="1.0" encoding="utf-8"?>
<calcChain xmlns="http://schemas.openxmlformats.org/spreadsheetml/2006/main">
  <c r="G3" i="3" l="1"/>
  <c r="J3" i="3"/>
  <c r="J7" i="3" l="1"/>
  <c r="E16" i="1" l="1"/>
  <c r="H15" i="1"/>
  <c r="H5" i="1"/>
  <c r="L30" i="1" l="1"/>
  <c r="H30" i="1"/>
  <c r="C25" i="3" l="1"/>
  <c r="H20" i="3"/>
  <c r="G7" i="3"/>
  <c r="L1" i="3"/>
  <c r="D13" i="2"/>
  <c r="D9" i="2"/>
  <c r="D7" i="2"/>
  <c r="M1" i="2"/>
  <c r="H38" i="1"/>
  <c r="H37" i="1"/>
  <c r="L36" i="1"/>
  <c r="H36" i="1"/>
  <c r="E27" i="1"/>
  <c r="L26" i="1"/>
  <c r="H26" i="1"/>
  <c r="H25" i="1"/>
  <c r="H24" i="1"/>
  <c r="L23" i="1"/>
  <c r="H23" i="1"/>
  <c r="E20" i="1"/>
  <c r="L19" i="1"/>
  <c r="H19" i="1"/>
  <c r="E12" i="1"/>
  <c r="H11" i="1"/>
  <c r="E8" i="1"/>
  <c r="L5" i="1"/>
  <c r="M3" i="1"/>
  <c r="H7" i="1" s="1"/>
</calcChain>
</file>

<file path=xl/sharedStrings.xml><?xml version="1.0" encoding="utf-8"?>
<sst xmlns="http://schemas.openxmlformats.org/spreadsheetml/2006/main" count="215" uniqueCount="128">
  <si>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</si>
  <si>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</si>
  <si>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</si>
  <si>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</si>
  <si>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</si>
  <si>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</si>
  <si>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</si>
  <si>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</si>
  <si>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</si>
  <si>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</si>
  <si>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</si>
  <si>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</si>
  <si>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</si>
  <si>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</si>
  <si>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</si>
  <si>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</si>
  <si>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</si>
  <si>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</si>
  <si>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</si>
  <si>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</si>
  <si>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</si>
  <si>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</si>
  <si>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</si>
  <si>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</si>
  <si>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</si>
  <si>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</si>
  <si>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</si>
  <si>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צוות המציע</t>
  </si>
  <si>
    <t>מנהל הפרוייקט</t>
  </si>
  <si>
    <t>הכשרה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</si>
  <si>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</si>
  <si>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</si>
  <si>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</si>
  <si>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</si>
  <si>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</si>
  <si>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</si>
  <si>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</si>
  <si>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</si>
  <si>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</si>
  <si>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</si>
  <si>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</si>
  <si>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</si>
  <si>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</si>
  <si>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</si>
  <si>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</si>
  <si>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</si>
  <si>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</si>
  <si>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</si>
  <si>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</si>
  <si>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</si>
  <si>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</si>
  <si>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</si>
  <si>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</si>
  <si>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</si>
  <si>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</si>
  <si>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</si>
  <si>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</si>
  <si>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</si>
  <si>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</si>
  <si>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</si>
  <si>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</si>
  <si>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יחידת חישוב</t>
  </si>
  <si>
    <t>כמות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</si>
  <si>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</si>
  <si>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</si>
  <si>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</si>
  <si>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</si>
  <si>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</si>
  <si>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</si>
  <si>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</si>
  <si>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</si>
  <si>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</si>
  <si>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</si>
  <si>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</si>
  <si>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</si>
  <si>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</si>
  <si>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</si>
  <si>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</si>
  <si>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</si>
  <si>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</si>
  <si>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</si>
  <si>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</si>
  <si>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</si>
  <si>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>הנושא: ביצוע פעילות בלתי פורמלית לילדים ובני נוער, בעת משבר או במצב חירום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</si>
  <si>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</si>
  <si>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לכל שנה +0.75</t>
  </si>
  <si>
    <t>אינו בעל תעודת הוראה</t>
  </si>
  <si>
    <t>בעל תעודת הוראה</t>
  </si>
  <si>
    <t>פחות מ- 3 שנים</t>
  </si>
  <si>
    <t>3 שנים</t>
  </si>
  <si>
    <t>4-6 שנים</t>
  </si>
  <si>
    <t>7 שנים ומעלה</t>
  </si>
  <si>
    <t xml:space="preserve">מינהל חברה ונוער </t>
  </si>
  <si>
    <t>ניסיון בהפעלה ארגונית של פרוייקטים</t>
  </si>
  <si>
    <t>פרוייקט 1</t>
  </si>
  <si>
    <t>2 פרוייקטים</t>
  </si>
  <si>
    <t>3 פרוייקטים ומעלה</t>
  </si>
  <si>
    <t>פרוייקטים שהעלות הכספית על 1,500 אש"ח לפחות</t>
  </si>
  <si>
    <t>בני נוער שהשתתפו בפעילות</t>
  </si>
  <si>
    <t>פחות מ-2,000 בני נוער</t>
  </si>
  <si>
    <t>2,000 בני נוער</t>
  </si>
  <si>
    <t>4,000 בני נוער ומעלה</t>
  </si>
  <si>
    <t>2,001-3,999 בני נוער</t>
  </si>
  <si>
    <t>לכל מדריך +0.30</t>
  </si>
  <si>
    <t>לכל בן נוער + 0.0015</t>
  </si>
  <si>
    <t>סה"כ הצעת המחיר משוקללת ללא מע"מ</t>
  </si>
  <si>
    <t>סה"כ הצעת המחיר משוקללת  כולל מע"מ</t>
  </si>
  <si>
    <t>לא במהלך ה-3 שנים אחרונות</t>
  </si>
  <si>
    <t xml:space="preserve">במהלך ה-3 שנים אחרונות </t>
  </si>
  <si>
    <t>פחות מ- 1 פרוייקט</t>
  </si>
  <si>
    <t>עובדים שהועסקו בו זמנית בפרוייקטים</t>
  </si>
  <si>
    <t>פחות מ- 10 עובדים</t>
  </si>
  <si>
    <t>10 עובדים</t>
  </si>
  <si>
    <t>11-19 עובדים</t>
  </si>
  <si>
    <t>20 עובדים ומעלה</t>
  </si>
  <si>
    <t>אחוז הנחה כולל</t>
  </si>
  <si>
    <t>הנחה על מחירי הטובין והשירותים</t>
  </si>
  <si>
    <t>אחוז הנחה על מחירי הטובין, השירותים הנדרשים בעת משבר</t>
  </si>
  <si>
    <t xml:space="preserve">אחוז הנחה </t>
  </si>
  <si>
    <t>שבוע</t>
  </si>
  <si>
    <t>פעילות במצב שיגרה/מצב חירום</t>
  </si>
  <si>
    <t>שבוע פעילות בגין הפעלת מוקד שליטה ויישום במצב שיגרה</t>
  </si>
  <si>
    <t>שבוע פעילות בגין הפעלת מוקד שליטה ויישום במצב חירום</t>
  </si>
  <si>
    <t>שנות ניסיון בהפעלת פעילויות בחינוך לא פורמלי</t>
  </si>
  <si>
    <t>27/7.2018</t>
  </si>
  <si>
    <t xml:space="preserve">פחות מתואר ראשון </t>
  </si>
  <si>
    <t xml:space="preserve">תואר ראשון </t>
  </si>
  <si>
    <t xml:space="preserve">תואר שני ומעלה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</si>
</sst>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charset val="177"/>
    </font>
    <font>
      <sz val="10"/>
      <name val="Arial"/>
      <charset val="177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David"/>
      <family val="2"/>
    </font>
    <font>
      <sz val="10"/>
      <name val="David"/>
      <family val="2"/>
    </font>
    <font>
      <b/>
      <sz val="11"/>
      <name val="David"/>
      <family val="2"/>
    </font>
    <font>
      <strike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7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9" xfId="0" applyFont="1" applyBorder="1" applyAlignment="1">
      <alignment horizontal="center" vertical="center" wrapText="1" readingOrder="2"/>
    </xf>
    <xf numFmtId="0" fontId="5" fillId="0" borderId="20" xfId="0" applyFont="1" applyBorder="1" applyAlignment="1">
      <alignment horizontal="center" vertical="center" wrapText="1"/>
    </xf>
    <xf numFmtId="0" fontId="5" fillId="0" borderId="20" xfId="0" quotePrefix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 readingOrder="2"/>
    </xf>
    <xf numFmtId="0" fontId="5" fillId="0" borderId="27" xfId="0" applyFont="1" applyBorder="1" applyAlignment="1">
      <alignment horizontal="center" vertical="center" wrapText="1"/>
    </xf>
    <xf numFmtId="17" fontId="5" fillId="0" borderId="19" xfId="0" applyNumberFormat="1" applyFont="1" applyBorder="1" applyAlignment="1">
      <alignment horizontal="center" vertical="center" wrapText="1" readingOrder="2"/>
    </xf>
    <xf numFmtId="0" fontId="5" fillId="0" borderId="32" xfId="0" applyFont="1" applyBorder="1" applyAlignment="1">
      <alignment horizontal="center" vertical="center" wrapText="1" readingOrder="2"/>
    </xf>
    <xf numFmtId="0" fontId="5" fillId="0" borderId="33" xfId="0" applyFont="1" applyBorder="1" applyAlignment="1">
      <alignment horizontal="center" vertical="center" wrapText="1"/>
    </xf>
    <xf numFmtId="9" fontId="5" fillId="0" borderId="11" xfId="1" applyFont="1" applyFill="1" applyBorder="1" applyAlignment="1">
      <alignment horizontal="center" vertical="center" wrapText="1"/>
    </xf>
    <xf numFmtId="3" fontId="5" fillId="0" borderId="43" xfId="0" applyNumberFormat="1" applyFont="1" applyBorder="1" applyAlignment="1">
      <alignment horizontal="center" vertical="center" wrapText="1" readingOrder="2"/>
    </xf>
    <xf numFmtId="4" fontId="5" fillId="0" borderId="43" xfId="0" applyNumberFormat="1" applyFont="1" applyBorder="1" applyAlignment="1">
      <alignment horizontal="center" vertical="center" wrapText="1" readingOrder="2"/>
    </xf>
    <xf numFmtId="9" fontId="5" fillId="0" borderId="19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8" xfId="1" applyFont="1" applyFill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 readingOrder="2"/>
    </xf>
    <xf numFmtId="4" fontId="5" fillId="0" borderId="29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49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9" fontId="5" fillId="0" borderId="48" xfId="1" applyFont="1" applyFill="1" applyBorder="1" applyAlignment="1">
      <alignment horizontal="center" vertical="center" wrapText="1"/>
    </xf>
    <xf numFmtId="3" fontId="5" fillId="0" borderId="54" xfId="0" applyNumberFormat="1" applyFont="1" applyBorder="1" applyAlignment="1">
      <alignment horizontal="center" vertical="center" wrapText="1" readingOrder="2"/>
    </xf>
    <xf numFmtId="4" fontId="5" fillId="0" borderId="54" xfId="0" applyNumberFormat="1" applyFont="1" applyBorder="1" applyAlignment="1">
      <alignment horizontal="center" vertical="center" wrapText="1" readingOrder="2"/>
    </xf>
    <xf numFmtId="0" fontId="0" fillId="0" borderId="55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8" xfId="0" applyFont="1" applyFill="1" applyBorder="1" applyAlignment="1">
      <alignment horizontal="centerContinuous" vertical="center" readingOrder="2"/>
    </xf>
    <xf numFmtId="0" fontId="10" fillId="0" borderId="59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vertical="center"/>
    </xf>
    <xf numFmtId="0" fontId="12" fillId="0" borderId="61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right" vertical="center"/>
    </xf>
    <xf numFmtId="0" fontId="13" fillId="0" borderId="59" xfId="0" applyFont="1" applyFill="1" applyBorder="1" applyAlignment="1">
      <alignment horizontal="left" vertical="center"/>
    </xf>
    <xf numFmtId="0" fontId="14" fillId="0" borderId="61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62" xfId="0" applyFont="1" applyFill="1" applyBorder="1" applyAlignment="1">
      <alignment horizontal="center" vertical="center" readingOrder="2"/>
    </xf>
    <xf numFmtId="0" fontId="9" fillId="0" borderId="63" xfId="0" applyFont="1" applyFill="1" applyBorder="1" applyAlignment="1">
      <alignment horizontal="center" vertical="center" readingOrder="2"/>
    </xf>
    <xf numFmtId="0" fontId="16" fillId="0" borderId="64" xfId="0" applyFont="1" applyFill="1" applyBorder="1" applyAlignment="1">
      <alignment horizontal="center" vertical="center" readingOrder="2"/>
    </xf>
    <xf numFmtId="0" fontId="11" fillId="0" borderId="62" xfId="0" applyFont="1" applyFill="1" applyBorder="1" applyAlignment="1">
      <alignment vertical="center"/>
    </xf>
    <xf numFmtId="0" fontId="12" fillId="0" borderId="65" xfId="0" applyFont="1" applyFill="1" applyBorder="1" applyAlignment="1">
      <alignment horizontal="center" vertical="center"/>
    </xf>
    <xf numFmtId="0" fontId="13" fillId="0" borderId="63" xfId="0" applyFont="1" applyFill="1" applyBorder="1" applyAlignment="1">
      <alignment horizontal="right" vertical="center"/>
    </xf>
    <xf numFmtId="0" fontId="13" fillId="0" borderId="63" xfId="0" applyFont="1" applyFill="1" applyBorder="1" applyAlignment="1">
      <alignment horizontal="left" vertical="center"/>
    </xf>
    <xf numFmtId="22" fontId="17" fillId="0" borderId="65" xfId="0" applyNumberFormat="1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55" xfId="0" applyFont="1" applyFill="1" applyBorder="1" applyAlignment="1">
      <alignment horizontal="center" vertical="center" wrapText="1" readingOrder="2"/>
    </xf>
    <xf numFmtId="0" fontId="12" fillId="0" borderId="66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67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9" xfId="0" applyFont="1" applyFill="1" applyBorder="1" applyAlignment="1">
      <alignment horizontal="center" vertical="center" wrapText="1" readingOrder="2"/>
    </xf>
    <xf numFmtId="0" fontId="20" fillId="0" borderId="70" xfId="0" applyFont="1" applyFill="1" applyBorder="1" applyAlignment="1">
      <alignment horizontal="center" vertical="center" wrapText="1" readingOrder="2"/>
    </xf>
    <xf numFmtId="9" fontId="21" fillId="0" borderId="66" xfId="0" applyNumberFormat="1" applyFont="1" applyFill="1" applyBorder="1" applyAlignment="1">
      <alignment horizontal="center" vertical="center" wrapText="1" readingOrder="2"/>
    </xf>
    <xf numFmtId="4" fontId="22" fillId="0" borderId="55" xfId="0" applyNumberFormat="1" applyFont="1" applyFill="1" applyBorder="1" applyAlignment="1">
      <alignment horizontal="center" vertical="center" wrapText="1" readingOrder="2"/>
    </xf>
    <xf numFmtId="4" fontId="22" fillId="0" borderId="71" xfId="0" applyNumberFormat="1" applyFont="1" applyFill="1" applyBorder="1" applyAlignment="1">
      <alignment horizontal="center" vertical="center" wrapText="1" readingOrder="2"/>
    </xf>
    <xf numFmtId="0" fontId="13" fillId="0" borderId="66" xfId="0" applyFont="1" applyFill="1" applyBorder="1" applyAlignment="1">
      <alignment horizontal="center" vertical="center" wrapText="1" readingOrder="2"/>
    </xf>
    <xf numFmtId="4" fontId="22" fillId="0" borderId="73" xfId="0" applyNumberFormat="1" applyFont="1" applyFill="1" applyBorder="1" applyAlignment="1">
      <alignment horizontal="center" vertical="center" wrapText="1" readingOrder="2"/>
    </xf>
    <xf numFmtId="0" fontId="15" fillId="0" borderId="75" xfId="0" applyFont="1" applyFill="1" applyBorder="1" applyAlignment="1">
      <alignment horizontal="center" vertical="center" wrapText="1" readingOrder="2"/>
    </xf>
    <xf numFmtId="9" fontId="21" fillId="0" borderId="76" xfId="0" applyNumberFormat="1" applyFont="1" applyFill="1" applyBorder="1" applyAlignment="1">
      <alignment horizontal="center" vertical="center" wrapText="1" readingOrder="2"/>
    </xf>
    <xf numFmtId="4" fontId="22" fillId="0" borderId="77" xfId="0" applyNumberFormat="1" applyFont="1" applyFill="1" applyBorder="1" applyAlignment="1">
      <alignment horizontal="center" vertical="center" wrapText="1" readingOrder="2"/>
    </xf>
    <xf numFmtId="0" fontId="13" fillId="0" borderId="76" xfId="0" applyFont="1" applyFill="1" applyBorder="1" applyAlignment="1">
      <alignment horizontal="center" vertical="center" wrapText="1" readingOrder="2"/>
    </xf>
    <xf numFmtId="0" fontId="11" fillId="2" borderId="79" xfId="0" applyFont="1" applyFill="1" applyBorder="1" applyAlignment="1">
      <alignment horizontal="center" vertical="center" wrapText="1" readingOrder="2"/>
    </xf>
    <xf numFmtId="0" fontId="13" fillId="2" borderId="80" xfId="0" applyFont="1" applyFill="1" applyBorder="1" applyAlignment="1">
      <alignment horizontal="center" vertical="center" wrapText="1" readingOrder="2"/>
    </xf>
    <xf numFmtId="9" fontId="23" fillId="2" borderId="81" xfId="0" applyNumberFormat="1" applyFont="1" applyFill="1" applyBorder="1" applyAlignment="1">
      <alignment horizontal="center" vertical="center" wrapText="1" readingOrder="2"/>
    </xf>
    <xf numFmtId="4" fontId="24" fillId="2" borderId="82" xfId="0" applyNumberFormat="1" applyFont="1" applyFill="1" applyBorder="1" applyAlignment="1">
      <alignment horizontal="center" vertical="center" wrapText="1" readingOrder="2"/>
    </xf>
    <xf numFmtId="4" fontId="24" fillId="2" borderId="83" xfId="0" applyNumberFormat="1" applyFont="1" applyFill="1" applyBorder="1" applyAlignment="1">
      <alignment horizontal="center" vertical="center" wrapText="1" readingOrder="2"/>
    </xf>
    <xf numFmtId="0" fontId="13" fillId="2" borderId="81" xfId="0" applyFont="1" applyFill="1" applyBorder="1" applyAlignment="1">
      <alignment horizontal="center" vertical="center" wrapText="1" readingOrder="2"/>
    </xf>
    <xf numFmtId="0" fontId="15" fillId="0" borderId="31" xfId="0" applyFont="1" applyFill="1" applyBorder="1" applyAlignment="1">
      <alignment horizontal="center" vertical="center" wrapText="1" readingOrder="2"/>
    </xf>
    <xf numFmtId="9" fontId="22" fillId="0" borderId="76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5" fillId="0" borderId="50" xfId="0" applyFont="1" applyFill="1" applyBorder="1" applyAlignment="1">
      <alignment horizontal="center" vertical="center" wrapText="1" readingOrder="2"/>
    </xf>
    <xf numFmtId="9" fontId="21" fillId="0" borderId="84" xfId="0" applyNumberFormat="1" applyFont="1" applyFill="1" applyBorder="1" applyAlignment="1">
      <alignment horizontal="center" vertical="center" wrapText="1" readingOrder="2"/>
    </xf>
    <xf numFmtId="4" fontId="22" fillId="0" borderId="56" xfId="0" applyNumberFormat="1" applyFont="1" applyFill="1" applyBorder="1" applyAlignment="1">
      <alignment horizontal="center" vertical="center" wrapText="1" readingOrder="2"/>
    </xf>
    <xf numFmtId="0" fontId="13" fillId="0" borderId="84" xfId="0" applyFont="1" applyFill="1" applyBorder="1" applyAlignment="1">
      <alignment horizontal="center" vertical="center" wrapText="1" readingOrder="2"/>
    </xf>
    <xf numFmtId="0" fontId="13" fillId="0" borderId="86" xfId="0" applyFont="1" applyFill="1" applyBorder="1" applyAlignment="1">
      <alignment horizontal="center" vertical="center" wrapText="1" readingOrder="2"/>
    </xf>
    <xf numFmtId="1" fontId="20" fillId="0" borderId="89" xfId="0" applyNumberFormat="1" applyFont="1" applyFill="1" applyBorder="1" applyAlignment="1">
      <alignment horizontal="center" vertical="center" wrapText="1" readingOrder="2"/>
    </xf>
    <xf numFmtId="4" fontId="24" fillId="0" borderId="55" xfId="0" applyNumberFormat="1" applyFont="1" applyFill="1" applyBorder="1" applyAlignment="1">
      <alignment horizontal="center" vertical="center" wrapText="1" readingOrder="2"/>
    </xf>
    <xf numFmtId="4" fontId="24" fillId="0" borderId="69" xfId="0" applyNumberFormat="1" applyFont="1" applyFill="1" applyBorder="1" applyAlignment="1">
      <alignment horizontal="center" vertical="center" wrapText="1" readingOrder="2"/>
    </xf>
    <xf numFmtId="4" fontId="24" fillId="0" borderId="85" xfId="0" applyNumberFormat="1" applyFont="1" applyFill="1" applyBorder="1" applyAlignment="1">
      <alignment horizontal="center" vertical="center" wrapText="1" readingOrder="2"/>
    </xf>
    <xf numFmtId="4" fontId="24" fillId="0" borderId="73" xfId="0" applyNumberFormat="1" applyFont="1" applyFill="1" applyBorder="1" applyAlignment="1">
      <alignment horizontal="center" vertical="center" wrapText="1" readingOrder="2"/>
    </xf>
    <xf numFmtId="4" fontId="24" fillId="0" borderId="56" xfId="0" applyNumberFormat="1" applyFont="1" applyFill="1" applyBorder="1" applyAlignment="1">
      <alignment horizontal="center" vertical="center" wrapText="1" readingOrder="2"/>
    </xf>
    <xf numFmtId="1" fontId="20" fillId="0" borderId="74" xfId="0" applyNumberFormat="1" applyFont="1" applyFill="1" applyBorder="1" applyAlignment="1">
      <alignment horizontal="center" vertical="center" wrapText="1" readingOrder="2"/>
    </xf>
    <xf numFmtId="0" fontId="13" fillId="0" borderId="91" xfId="0" applyFont="1" applyFill="1" applyBorder="1" applyAlignment="1">
      <alignment horizontal="center" vertical="center" wrapText="1" readingOrder="2"/>
    </xf>
    <xf numFmtId="0" fontId="11" fillId="2" borderId="83" xfId="0" applyFont="1" applyFill="1" applyBorder="1" applyAlignment="1">
      <alignment horizontal="center" vertical="center" wrapText="1" readingOrder="2"/>
    </xf>
    <xf numFmtId="3" fontId="23" fillId="2" borderId="82" xfId="0" applyNumberFormat="1" applyFont="1" applyFill="1" applyBorder="1" applyAlignment="1">
      <alignment horizontal="center" vertical="center" wrapText="1" readingOrder="2"/>
    </xf>
    <xf numFmtId="4" fontId="24" fillId="2" borderId="92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61" xfId="0" applyFont="1" applyFill="1" applyBorder="1" applyAlignment="1">
      <alignment vertical="center"/>
    </xf>
    <xf numFmtId="0" fontId="13" fillId="0" borderId="59" xfId="0" applyFont="1" applyFill="1" applyBorder="1" applyAlignment="1">
      <alignment vertical="center"/>
    </xf>
    <xf numFmtId="0" fontId="12" fillId="0" borderId="65" xfId="0" applyFont="1" applyFill="1" applyBorder="1" applyAlignment="1">
      <alignment vertical="center"/>
    </xf>
    <xf numFmtId="0" fontId="13" fillId="0" borderId="62" xfId="0" applyFont="1" applyFill="1" applyBorder="1" applyAlignment="1">
      <alignment vertical="center"/>
    </xf>
    <xf numFmtId="0" fontId="18" fillId="0" borderId="93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/>
    </xf>
    <xf numFmtId="0" fontId="18" fillId="0" borderId="94" xfId="0" applyFont="1" applyFill="1" applyBorder="1" applyAlignment="1">
      <alignment horizontal="centerContinuous" vertical="center"/>
    </xf>
    <xf numFmtId="9" fontId="12" fillId="0" borderId="61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0" fontId="18" fillId="0" borderId="64" xfId="0" applyFont="1" applyFill="1" applyBorder="1" applyAlignment="1">
      <alignment horizontal="center" vertical="center"/>
    </xf>
    <xf numFmtId="9" fontId="23" fillId="0" borderId="63" xfId="0" applyNumberFormat="1" applyFont="1" applyFill="1" applyBorder="1" applyAlignment="1">
      <alignment horizontal="center" vertical="center"/>
    </xf>
    <xf numFmtId="9" fontId="23" fillId="0" borderId="99" xfId="0" applyNumberFormat="1" applyFont="1" applyFill="1" applyBorder="1" applyAlignment="1">
      <alignment horizontal="center" vertical="center"/>
    </xf>
    <xf numFmtId="9" fontId="23" fillId="0" borderId="88" xfId="0" applyNumberFormat="1" applyFont="1" applyFill="1" applyBorder="1" applyAlignment="1">
      <alignment horizontal="center" vertical="center"/>
    </xf>
    <xf numFmtId="0" fontId="26" fillId="0" borderId="63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8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2" xfId="0" applyNumberFormat="1" applyFont="1" applyFill="1" applyBorder="1" applyAlignment="1">
      <alignment horizontal="center" vertical="center" wrapText="1"/>
    </xf>
    <xf numFmtId="2" fontId="28" fillId="0" borderId="3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2" fontId="28" fillId="0" borderId="55" xfId="0" applyNumberFormat="1" applyFont="1" applyFill="1" applyBorder="1" applyAlignment="1">
      <alignment horizontal="center" vertical="center" wrapText="1"/>
    </xf>
    <xf numFmtId="2" fontId="28" fillId="0" borderId="54" xfId="0" applyNumberFormat="1" applyFont="1" applyFill="1" applyBorder="1" applyAlignment="1">
      <alignment horizontal="center" vertical="center" wrapText="1"/>
    </xf>
    <xf numFmtId="0" fontId="15" fillId="0" borderId="98" xfId="0" applyFont="1" applyFill="1" applyBorder="1" applyAlignment="1">
      <alignment horizontal="center" vertical="center" wrapText="1"/>
    </xf>
    <xf numFmtId="0" fontId="28" fillId="0" borderId="95" xfId="0" applyFont="1" applyFill="1" applyBorder="1"/>
    <xf numFmtId="0" fontId="15" fillId="0" borderId="96" xfId="0" applyFont="1" applyFill="1" applyBorder="1"/>
    <xf numFmtId="0" fontId="15" fillId="0" borderId="100" xfId="0" applyFont="1" applyFill="1" applyBorder="1"/>
    <xf numFmtId="0" fontId="28" fillId="0" borderId="96" xfId="0" applyFont="1" applyFill="1" applyBorder="1" applyAlignment="1">
      <alignment horizontal="center"/>
    </xf>
    <xf numFmtId="0" fontId="28" fillId="0" borderId="105" xfId="0" applyFont="1" applyFill="1" applyBorder="1" applyAlignment="1">
      <alignment horizontal="center"/>
    </xf>
    <xf numFmtId="0" fontId="28" fillId="0" borderId="106" xfId="0" applyFont="1" applyFill="1" applyBorder="1" applyAlignment="1">
      <alignment horizontal="center"/>
    </xf>
    <xf numFmtId="0" fontId="28" fillId="0" borderId="100" xfId="0" applyFont="1" applyFill="1" applyBorder="1"/>
    <xf numFmtId="0" fontId="15" fillId="0" borderId="0" xfId="0" applyFont="1" applyFill="1"/>
    <xf numFmtId="0" fontId="15" fillId="0" borderId="58" xfId="0" applyFont="1" applyFill="1" applyBorder="1"/>
    <xf numFmtId="0" fontId="15" fillId="0" borderId="59" xfId="0" applyFont="1" applyFill="1" applyBorder="1"/>
    <xf numFmtId="0" fontId="15" fillId="0" borderId="61" xfId="0" applyFont="1" applyFill="1" applyBorder="1"/>
    <xf numFmtId="0" fontId="15" fillId="0" borderId="93" xfId="0" applyFont="1" applyFill="1" applyBorder="1"/>
    <xf numFmtId="0" fontId="15" fillId="0" borderId="0" xfId="0" applyFont="1" applyFill="1" applyBorder="1"/>
    <xf numFmtId="0" fontId="15" fillId="0" borderId="76" xfId="0" applyFont="1" applyFill="1" applyBorder="1"/>
    <xf numFmtId="0" fontId="11" fillId="0" borderId="0" xfId="0" applyFont="1" applyFill="1" applyBorder="1" applyAlignment="1">
      <alignment horizontal="right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62" xfId="0" applyFont="1" applyFill="1" applyBorder="1"/>
    <xf numFmtId="0" fontId="15" fillId="0" borderId="63" xfId="0" applyFont="1" applyFill="1" applyBorder="1"/>
    <xf numFmtId="0" fontId="15" fillId="0" borderId="65" xfId="0" applyFont="1" applyFill="1" applyBorder="1"/>
    <xf numFmtId="1" fontId="20" fillId="0" borderId="108" xfId="0" applyNumberFormat="1" applyFont="1" applyFill="1" applyBorder="1" applyAlignment="1">
      <alignment horizontal="center" vertical="center" wrapText="1" readingOrder="2"/>
    </xf>
    <xf numFmtId="3" fontId="24" fillId="0" borderId="109" xfId="0" applyNumberFormat="1" applyFont="1" applyFill="1" applyBorder="1" applyAlignment="1">
      <alignment horizontal="center" vertical="center" wrapText="1" readingOrder="2"/>
    </xf>
    <xf numFmtId="4" fontId="24" fillId="0" borderId="110" xfId="0" applyNumberFormat="1" applyFont="1" applyFill="1" applyBorder="1" applyAlignment="1">
      <alignment horizontal="center" vertical="center" wrapText="1" readingOrder="2"/>
    </xf>
    <xf numFmtId="4" fontId="24" fillId="0" borderId="111" xfId="0" applyNumberFormat="1" applyFont="1" applyFill="1" applyBorder="1" applyAlignment="1">
      <alignment horizontal="center" vertical="center" wrapText="1" readingOrder="2"/>
    </xf>
    <xf numFmtId="0" fontId="13" fillId="0" borderId="109" xfId="0" applyFont="1" applyFill="1" applyBorder="1" applyAlignment="1">
      <alignment horizontal="center" vertical="center" wrapText="1" readingOrder="2"/>
    </xf>
    <xf numFmtId="4" fontId="5" fillId="0" borderId="29" xfId="0" applyNumberFormat="1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0" fontId="11" fillId="0" borderId="59" xfId="0" applyFont="1" applyFill="1" applyBorder="1" applyAlignment="1">
      <alignment vertical="center"/>
    </xf>
    <xf numFmtId="0" fontId="11" fillId="0" borderId="63" xfId="0" applyFont="1" applyFill="1" applyBorder="1" applyAlignment="1">
      <alignment vertical="center"/>
    </xf>
    <xf numFmtId="3" fontId="28" fillId="0" borderId="95" xfId="0" applyNumberFormat="1" applyFont="1" applyFill="1" applyBorder="1" applyAlignment="1">
      <alignment horizontal="center"/>
    </xf>
    <xf numFmtId="3" fontId="28" fillId="0" borderId="105" xfId="0" applyNumberFormat="1" applyFont="1" applyFill="1" applyBorder="1" applyAlignment="1">
      <alignment horizontal="center"/>
    </xf>
    <xf numFmtId="1" fontId="24" fillId="0" borderId="84" xfId="0" applyNumberFormat="1" applyFont="1" applyFill="1" applyBorder="1" applyAlignment="1">
      <alignment horizontal="center" vertical="center" wrapText="1" readingOrder="2"/>
    </xf>
    <xf numFmtId="1" fontId="23" fillId="2" borderId="81" xfId="0" applyNumberFormat="1" applyFont="1" applyFill="1" applyBorder="1" applyAlignment="1">
      <alignment horizontal="center" vertical="center" wrapText="1" readingOrder="2"/>
    </xf>
    <xf numFmtId="9" fontId="23" fillId="0" borderId="107" xfId="0" applyNumberFormat="1" applyFont="1" applyFill="1" applyBorder="1" applyAlignment="1">
      <alignment horizontal="center" vertical="center"/>
    </xf>
    <xf numFmtId="0" fontId="32" fillId="0" borderId="90" xfId="0" applyFont="1" applyFill="1" applyBorder="1" applyAlignment="1">
      <alignment horizontal="center" vertical="center" wrapText="1" readingOrder="2"/>
    </xf>
    <xf numFmtId="0" fontId="33" fillId="0" borderId="69" xfId="0" applyFont="1" applyFill="1" applyBorder="1" applyAlignment="1">
      <alignment horizontal="center" vertical="center" wrapText="1" readingOrder="2"/>
    </xf>
    <xf numFmtId="0" fontId="32" fillId="0" borderId="73" xfId="0" applyFont="1" applyBorder="1" applyAlignment="1">
      <alignment horizontal="right" vertical="center" wrapText="1" readingOrder="2"/>
    </xf>
    <xf numFmtId="0" fontId="5" fillId="3" borderId="11" xfId="0" applyFont="1" applyFill="1" applyBorder="1" applyAlignment="1">
      <alignment horizontal="center" vertical="center" wrapText="1" readingOrder="2"/>
    </xf>
    <xf numFmtId="0" fontId="5" fillId="3" borderId="19" xfId="0" applyFont="1" applyFill="1" applyBorder="1" applyAlignment="1">
      <alignment horizontal="center" vertical="center" wrapText="1" readingOrder="2"/>
    </xf>
    <xf numFmtId="0" fontId="5" fillId="3" borderId="49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 readingOrder="2"/>
    </xf>
    <xf numFmtId="0" fontId="5" fillId="3" borderId="51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 readingOrder="2"/>
    </xf>
    <xf numFmtId="0" fontId="34" fillId="0" borderId="26" xfId="0" applyFont="1" applyFill="1" applyBorder="1" applyAlignment="1">
      <alignment horizontal="center" vertical="center" wrapText="1" readingOrder="2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 readingOrder="2"/>
    </xf>
    <xf numFmtId="0" fontId="5" fillId="0" borderId="53" xfId="0" applyFont="1" applyBorder="1" applyAlignment="1">
      <alignment horizontal="center" vertical="center" wrapText="1" readingOrder="2"/>
    </xf>
    <xf numFmtId="4" fontId="7" fillId="0" borderId="22" xfId="0" applyNumberFormat="1" applyFont="1" applyBorder="1" applyAlignment="1">
      <alignment horizontal="center" vertical="center" wrapText="1"/>
    </xf>
    <xf numFmtId="4" fontId="7" fillId="0" borderId="29" xfId="0" applyNumberFormat="1" applyFont="1" applyBorder="1" applyAlignment="1">
      <alignment horizontal="center" vertical="center" wrapText="1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9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3" fontId="5" fillId="0" borderId="40" xfId="0" applyNumberFormat="1" applyFont="1" applyBorder="1" applyAlignment="1">
      <alignment horizontal="center" vertical="center" wrapText="1" readingOrder="2"/>
    </xf>
    <xf numFmtId="9" fontId="0" fillId="0" borderId="18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wrapText="1"/>
    </xf>
    <xf numFmtId="9" fontId="5" fillId="0" borderId="17" xfId="1" applyFont="1" applyBorder="1" applyAlignment="1">
      <alignment horizontal="center" vertical="center" wrapText="1" readingOrder="2"/>
    </xf>
    <xf numFmtId="9" fontId="5" fillId="0" borderId="21" xfId="1" applyFont="1" applyBorder="1" applyAlignment="1">
      <alignment horizontal="center" vertical="center" wrapText="1" readingOrder="2"/>
    </xf>
    <xf numFmtId="9" fontId="5" fillId="0" borderId="28" xfId="1" applyFont="1" applyBorder="1" applyAlignment="1">
      <alignment horizontal="center" vertical="center" wrapText="1" readingOrder="2"/>
    </xf>
    <xf numFmtId="3" fontId="5" fillId="0" borderId="14" xfId="0" applyNumberFormat="1" applyFont="1" applyBorder="1" applyAlignment="1">
      <alignment horizontal="center" vertical="center" readingOrder="2"/>
    </xf>
    <xf numFmtId="3" fontId="5" fillId="0" borderId="22" xfId="0" applyNumberFormat="1" applyFont="1" applyBorder="1" applyAlignment="1">
      <alignment horizontal="center" vertical="center" readingOrder="2"/>
    </xf>
    <xf numFmtId="3" fontId="5" fillId="0" borderId="29" xfId="0" applyNumberFormat="1" applyFont="1" applyBorder="1" applyAlignment="1">
      <alignment horizontal="center" vertical="center" readingOrder="2"/>
    </xf>
    <xf numFmtId="4" fontId="5" fillId="0" borderId="14" xfId="0" applyNumberFormat="1" applyFont="1" applyBorder="1" applyAlignment="1">
      <alignment horizontal="center" vertical="center" wrapText="1" readingOrder="2"/>
    </xf>
    <xf numFmtId="4" fontId="5" fillId="0" borderId="22" xfId="0" applyNumberFormat="1" applyFont="1" applyBorder="1" applyAlignment="1">
      <alignment horizontal="center" vertical="center" wrapText="1" readingOrder="2"/>
    </xf>
    <xf numFmtId="4" fontId="5" fillId="0" borderId="29" xfId="0" applyNumberFormat="1" applyFont="1" applyBorder="1" applyAlignment="1">
      <alignment horizontal="center" vertical="center" wrapText="1" readingOrder="2"/>
    </xf>
    <xf numFmtId="0" fontId="0" fillId="0" borderId="55" xfId="0" applyBorder="1" applyAlignment="1">
      <alignment horizontal="center"/>
    </xf>
    <xf numFmtId="0" fontId="5" fillId="0" borderId="46" xfId="0" applyFont="1" applyBorder="1" applyAlignment="1">
      <alignment horizontal="center" vertical="center" wrapText="1" readingOrder="2"/>
    </xf>
    <xf numFmtId="0" fontId="5" fillId="0" borderId="47" xfId="0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0" fontId="5" fillId="0" borderId="1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6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14" xfId="0" applyNumberFormat="1" applyFont="1" applyBorder="1" applyAlignment="1">
      <alignment horizontal="center" vertical="center" wrapText="1" readingOrder="2"/>
    </xf>
    <xf numFmtId="3" fontId="5" fillId="0" borderId="22" xfId="0" applyNumberFormat="1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3" fontId="5" fillId="0" borderId="15" xfId="0" applyNumberFormat="1" applyFont="1" applyBorder="1" applyAlignment="1">
      <alignment horizontal="center" vertical="center" wrapText="1" readingOrder="2"/>
    </xf>
    <xf numFmtId="3" fontId="5" fillId="0" borderId="23" xfId="0" applyNumberFormat="1" applyFont="1" applyBorder="1" applyAlignment="1">
      <alignment horizontal="center" vertical="center" wrapText="1" readingOrder="2"/>
    </xf>
    <xf numFmtId="3" fontId="5" fillId="0" borderId="30" xfId="0" applyNumberFormat="1" applyFont="1" applyBorder="1" applyAlignment="1">
      <alignment horizontal="center" vertical="center" wrapText="1" readingOrder="2"/>
    </xf>
    <xf numFmtId="9" fontId="0" fillId="0" borderId="24" xfId="0" applyNumberForma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 readingOrder="2"/>
    </xf>
    <xf numFmtId="4" fontId="7" fillId="0" borderId="22" xfId="0" applyNumberFormat="1" applyFont="1" applyBorder="1" applyAlignment="1">
      <alignment horizontal="center" vertical="center" readingOrder="2"/>
    </xf>
    <xf numFmtId="0" fontId="5" fillId="3" borderId="9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4" fontId="7" fillId="0" borderId="29" xfId="0" applyNumberFormat="1" applyFont="1" applyBorder="1" applyAlignment="1">
      <alignment horizontal="center" vertical="center" readingOrder="2"/>
    </xf>
    <xf numFmtId="0" fontId="5" fillId="0" borderId="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 readingOrder="2"/>
    </xf>
    <xf numFmtId="0" fontId="5" fillId="0" borderId="42" xfId="0" applyFont="1" applyBorder="1" applyAlignment="1">
      <alignment horizontal="center" vertical="center" wrapText="1" readingOrder="2"/>
    </xf>
    <xf numFmtId="4" fontId="7" fillId="0" borderId="14" xfId="0" applyNumberFormat="1" applyFont="1" applyBorder="1" applyAlignment="1">
      <alignment horizontal="center" vertical="center" wrapText="1"/>
    </xf>
    <xf numFmtId="9" fontId="5" fillId="0" borderId="17" xfId="1" applyFont="1" applyBorder="1" applyAlignment="1">
      <alignment horizontal="center" vertical="center" wrapText="1"/>
    </xf>
    <xf numFmtId="9" fontId="5" fillId="0" borderId="21" xfId="1" applyFont="1" applyBorder="1" applyAlignment="1">
      <alignment horizontal="center" vertical="center" wrapText="1"/>
    </xf>
    <xf numFmtId="9" fontId="5" fillId="0" borderId="28" xfId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6" xfId="0" applyFont="1" applyFill="1" applyBorder="1" applyAlignment="1">
      <alignment horizontal="center" vertical="center" wrapText="1" readingOrder="2"/>
    </xf>
    <xf numFmtId="0" fontId="5" fillId="0" borderId="25" xfId="0" applyFont="1" applyFill="1" applyBorder="1" applyAlignment="1">
      <alignment horizontal="center" vertical="center" wrapText="1" readingOrder="2"/>
    </xf>
    <xf numFmtId="0" fontId="18" fillId="0" borderId="87" xfId="0" applyFont="1" applyFill="1" applyBorder="1" applyAlignment="1">
      <alignment horizontal="center" vertical="center" wrapText="1" readingOrder="2"/>
    </xf>
    <xf numFmtId="0" fontId="18" fillId="0" borderId="88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8" fillId="0" borderId="64" xfId="0" applyFont="1" applyFill="1" applyBorder="1" applyAlignment="1">
      <alignment horizontal="center" vertical="center" wrapText="1" readingOrder="2"/>
    </xf>
    <xf numFmtId="0" fontId="16" fillId="0" borderId="68" xfId="0" applyFont="1" applyFill="1" applyBorder="1" applyAlignment="1">
      <alignment horizontal="center" vertical="center" wrapText="1" readingOrder="2"/>
    </xf>
    <xf numFmtId="0" fontId="16" fillId="0" borderId="72" xfId="0" applyFont="1" applyFill="1" applyBorder="1" applyAlignment="1">
      <alignment horizontal="center" vertical="center" wrapText="1" readingOrder="2"/>
    </xf>
    <xf numFmtId="0" fontId="16" fillId="0" borderId="78" xfId="0" applyFont="1" applyFill="1" applyBorder="1" applyAlignment="1">
      <alignment horizontal="center" vertical="center" wrapText="1" readingOrder="2"/>
    </xf>
    <xf numFmtId="1" fontId="20" fillId="0" borderId="113" xfId="0" applyNumberFormat="1" applyFont="1" applyFill="1" applyBorder="1" applyAlignment="1">
      <alignment horizontal="center" vertical="center" wrapText="1" readingOrder="2"/>
    </xf>
    <xf numFmtId="1" fontId="20" fillId="0" borderId="112" xfId="0" applyNumberFormat="1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62" xfId="0" applyFont="1" applyFill="1" applyBorder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1" fontId="20" fillId="0" borderId="114" xfId="0" applyNumberFormat="1" applyFont="1" applyFill="1" applyBorder="1" applyAlignment="1">
      <alignment horizontal="center" vertical="center" wrapText="1" readingOrder="2"/>
    </xf>
    <xf numFmtId="1" fontId="20" fillId="0" borderId="109" xfId="0" applyNumberFormat="1" applyFont="1" applyFill="1" applyBorder="1" applyAlignment="1">
      <alignment horizontal="center" vertical="center" wrapText="1" readingOrder="2"/>
    </xf>
    <xf numFmtId="0" fontId="31" fillId="0" borderId="87" xfId="0" applyFont="1" applyFill="1" applyBorder="1" applyAlignment="1">
      <alignment horizontal="center" vertical="center" wrapText="1" readingOrder="2"/>
    </xf>
    <xf numFmtId="0" fontId="31" fillId="0" borderId="88" xfId="0" applyFont="1" applyFill="1" applyBorder="1" applyAlignment="1">
      <alignment horizontal="center" vertical="center" wrapText="1" readingOrder="2"/>
    </xf>
    <xf numFmtId="0" fontId="9" fillId="0" borderId="58" xfId="0" applyFont="1" applyFill="1" applyBorder="1" applyAlignment="1">
      <alignment horizontal="right" vertical="top" wrapText="1" readingOrder="2"/>
    </xf>
    <xf numFmtId="0" fontId="9" fillId="0" borderId="59" xfId="0" applyFont="1" applyFill="1" applyBorder="1" applyAlignment="1">
      <alignment horizontal="right" vertical="top" wrapText="1" readingOrder="2"/>
    </xf>
    <xf numFmtId="0" fontId="9" fillId="0" borderId="61" xfId="0" applyFont="1" applyFill="1" applyBorder="1" applyAlignment="1">
      <alignment horizontal="right" vertical="top" wrapText="1" readingOrder="2"/>
    </xf>
    <xf numFmtId="0" fontId="9" fillId="0" borderId="62" xfId="0" applyFont="1" applyFill="1" applyBorder="1" applyAlignment="1">
      <alignment horizontal="right" vertical="top" wrapText="1" readingOrder="2"/>
    </xf>
    <xf numFmtId="0" fontId="9" fillId="0" borderId="63" xfId="0" applyFont="1" applyFill="1" applyBorder="1" applyAlignment="1">
      <alignment horizontal="right" vertical="top" wrapText="1" readingOrder="2"/>
    </xf>
    <xf numFmtId="0" fontId="9" fillId="0" borderId="65" xfId="0" applyFont="1" applyFill="1" applyBorder="1" applyAlignment="1">
      <alignment horizontal="right" vertical="top" wrapText="1" readingOrder="2"/>
    </xf>
    <xf numFmtId="2" fontId="29" fillId="0" borderId="90" xfId="0" applyNumberFormat="1" applyFont="1" applyFill="1" applyBorder="1" applyAlignment="1">
      <alignment horizontal="center" vertical="center" wrapText="1"/>
    </xf>
    <xf numFmtId="2" fontId="29" fillId="0" borderId="71" xfId="0" applyNumberFormat="1" applyFont="1" applyFill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27" fillId="0" borderId="102" xfId="0" applyFont="1" applyFill="1" applyBorder="1" applyAlignment="1">
      <alignment horizontal="center" vertical="center" wrapText="1"/>
    </xf>
    <xf numFmtId="0" fontId="27" fillId="0" borderId="78" xfId="0" applyFont="1" applyFill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 readingOrder="2"/>
    </xf>
    <xf numFmtId="0" fontId="11" fillId="0" borderId="67" xfId="0" applyFont="1" applyBorder="1" applyAlignment="1">
      <alignment horizontal="center" vertical="center" wrapText="1" readingOrder="2"/>
    </xf>
    <xf numFmtId="2" fontId="29" fillId="0" borderId="88" xfId="0" applyNumberFormat="1" applyFont="1" applyFill="1" applyBorder="1" applyAlignment="1">
      <alignment horizontal="center" vertical="center" wrapText="1"/>
    </xf>
    <xf numFmtId="2" fontId="30" fillId="0" borderId="103" xfId="0" applyNumberFormat="1" applyFont="1" applyFill="1" applyBorder="1" applyAlignment="1">
      <alignment horizontal="center" vertical="center" wrapText="1"/>
    </xf>
    <xf numFmtId="2" fontId="30" fillId="0" borderId="64" xfId="0" applyNumberFormat="1" applyFont="1" applyFill="1" applyBorder="1" applyAlignment="1">
      <alignment horizontal="center" vertical="center" wrapText="1"/>
    </xf>
    <xf numFmtId="0" fontId="28" fillId="0" borderId="104" xfId="0" applyFont="1" applyFill="1" applyBorder="1" applyAlignment="1">
      <alignment horizontal="center" vertical="center" wrapText="1"/>
    </xf>
    <xf numFmtId="0" fontId="27" fillId="0" borderId="101" xfId="0" applyFont="1" applyFill="1" applyBorder="1" applyAlignment="1">
      <alignment horizontal="center" vertical="center" wrapText="1"/>
    </xf>
    <xf numFmtId="2" fontId="30" fillId="0" borderId="70" xfId="0" applyNumberFormat="1" applyFont="1" applyFill="1" applyBorder="1" applyAlignment="1">
      <alignment horizontal="center" vertical="center" wrapText="1"/>
    </xf>
    <xf numFmtId="0" fontId="25" fillId="0" borderId="60" xfId="0" applyFont="1" applyFill="1" applyBorder="1" applyAlignment="1">
      <alignment horizontal="center" vertical="center" wrapText="1"/>
    </xf>
    <xf numFmtId="0" fontId="25" fillId="0" borderId="98" xfId="0" applyFont="1" applyFill="1" applyBorder="1" applyAlignment="1">
      <alignment horizontal="center" vertical="center" wrapText="1"/>
    </xf>
    <xf numFmtId="0" fontId="25" fillId="0" borderId="64" xfId="0" applyFont="1" applyFill="1" applyBorder="1" applyAlignment="1">
      <alignment horizontal="center" vertical="center" wrapText="1"/>
    </xf>
    <xf numFmtId="0" fontId="18" fillId="0" borderId="60" xfId="0" applyFont="1" applyFill="1" applyBorder="1" applyAlignment="1">
      <alignment horizontal="center" vertical="center"/>
    </xf>
    <xf numFmtId="0" fontId="18" fillId="0" borderId="98" xfId="0" applyFont="1" applyFill="1" applyBorder="1" applyAlignment="1">
      <alignment horizontal="center" vertical="center"/>
    </xf>
    <xf numFmtId="0" fontId="18" fillId="0" borderId="64" xfId="0" applyFont="1" applyFill="1" applyBorder="1" applyAlignment="1">
      <alignment horizontal="center" vertical="center"/>
    </xf>
    <xf numFmtId="0" fontId="27" fillId="0" borderId="68" xfId="0" applyFont="1" applyFill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 readingOrder="2"/>
    </xf>
    <xf numFmtId="2" fontId="29" fillId="0" borderId="87" xfId="0" applyNumberFormat="1" applyFont="1" applyFill="1" applyBorder="1" applyAlignment="1">
      <alignment horizontal="center" vertical="center" wrapText="1"/>
    </xf>
    <xf numFmtId="2" fontId="30" fillId="0" borderId="60" xfId="0" applyNumberFormat="1" applyFont="1" applyFill="1" applyBorder="1" applyAlignment="1">
      <alignment horizontal="center" vertical="center" wrapText="1"/>
    </xf>
    <xf numFmtId="0" fontId="11" fillId="0" borderId="87" xfId="0" applyFont="1" applyFill="1" applyBorder="1" applyAlignment="1">
      <alignment horizontal="center" vertical="center" wrapText="1"/>
    </xf>
    <xf numFmtId="0" fontId="11" fillId="0" borderId="77" xfId="0" applyFont="1" applyFill="1" applyBorder="1" applyAlignment="1">
      <alignment horizontal="center" vertical="center" wrapText="1"/>
    </xf>
    <xf numFmtId="0" fontId="11" fillId="0" borderId="88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 wrapText="1"/>
    </xf>
    <xf numFmtId="0" fontId="18" fillId="0" borderId="93" xfId="0" applyFont="1" applyFill="1" applyBorder="1" applyAlignment="1">
      <alignment horizontal="center" vertical="center" wrapText="1"/>
    </xf>
    <xf numFmtId="0" fontId="18" fillId="0" borderId="62" xfId="0" applyFont="1" applyFill="1" applyBorder="1" applyAlignment="1">
      <alignment horizontal="center" vertical="center" wrapText="1"/>
    </xf>
    <xf numFmtId="0" fontId="28" fillId="0" borderId="89" xfId="0" applyFont="1" applyFill="1" applyBorder="1" applyAlignment="1">
      <alignment horizontal="center" vertical="center" wrapText="1"/>
    </xf>
    <xf numFmtId="0" fontId="18" fillId="0" borderId="97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99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readingOrder="2"/>
    </xf>
    <xf numFmtId="0" fontId="11" fillId="0" borderId="61" xfId="0" applyFont="1" applyFill="1" applyBorder="1" applyAlignment="1">
      <alignment horizontal="center" vertical="center" readingOrder="2"/>
    </xf>
    <xf numFmtId="0" fontId="11" fillId="0" borderId="62" xfId="0" applyFont="1" applyFill="1" applyBorder="1" applyAlignment="1">
      <alignment horizontal="center" vertical="center" readingOrder="2"/>
    </xf>
    <xf numFmtId="0" fontId="11" fillId="0" borderId="65" xfId="0" applyFont="1" applyFill="1" applyBorder="1" applyAlignment="1">
      <alignment horizontal="center" vertical="center" readingOrder="2"/>
    </xf>
    <xf numFmtId="0" fontId="18" fillId="0" borderId="95" xfId="0" applyFont="1" applyFill="1" applyBorder="1" applyAlignment="1">
      <alignment horizontal="left" vertical="center"/>
    </xf>
    <xf numFmtId="0" fontId="18" fillId="0" borderId="96" xfId="0" applyFont="1" applyFill="1" applyBorder="1" applyAlignment="1">
      <alignment horizontal="left" vertical="center"/>
    </xf>
    <xf numFmtId="0" fontId="18" fillId="0" borderId="58" xfId="0" applyFont="1" applyFill="1" applyBorder="1" applyAlignment="1">
      <alignment horizontal="center" vertical="center"/>
    </xf>
    <xf numFmtId="0" fontId="18" fillId="0" borderId="93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/>
    </xf>
    <xf numFmtId="0" fontId="18" fillId="0" borderId="76" xfId="0" applyFont="1" applyFill="1" applyBorder="1" applyAlignment="1">
      <alignment horizontal="center" vertical="center"/>
    </xf>
    <xf numFmtId="0" fontId="18" fillId="0" borderId="65" xfId="0" applyFont="1" applyFill="1" applyBorder="1" applyAlignment="1">
      <alignment horizontal="center" vertical="center"/>
    </xf>
    <xf numFmtId="0" fontId="18" fillId="0" borderId="68" xfId="0" applyFont="1" applyFill="1" applyBorder="1" applyAlignment="1">
      <alignment horizontal="center" vertical="center" wrapText="1"/>
    </xf>
    <xf numFmtId="0" fontId="18" fillId="0" borderId="72" xfId="0" applyFont="1" applyFill="1" applyBorder="1" applyAlignment="1">
      <alignment horizontal="center" vertical="center" wrapText="1"/>
    </xf>
    <xf numFmtId="0" fontId="18" fillId="0" borderId="78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8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rightToLeft="1" tabSelected="1" view="pageBreakPreview" zoomScale="85" zoomScaleNormal="70" zoomScaleSheetLayoutView="85" workbookViewId="0">
      <pane ySplit="3" topLeftCell="A10" activePane="bottomLeft" state="frozen"/>
      <selection activeCell="C25" sqref="C25"/>
      <selection pane="bottomLeft" activeCell="E32" sqref="E32"/>
    </sheetView>
  </sheetViews>
  <sheetFormatPr defaultRowHeight="14.25"/>
  <cols>
    <col min="1" max="1" width="11.28515625" customWidth="1"/>
    <col min="2" max="2" width="19.85546875" customWidth="1"/>
    <col min="3" max="3" width="16" bestFit="1" customWidth="1"/>
    <col min="4" max="4" width="26.42578125" customWidth="1"/>
    <col min="5" max="5" width="8.42578125" style="8" customWidth="1"/>
    <col min="6" max="6" width="7.42578125" customWidth="1"/>
    <col min="7" max="7" width="8.42578125" style="9" customWidth="1"/>
    <col min="8" max="8" width="11.7109375" customWidth="1"/>
    <col min="9" max="9" width="9.7109375" customWidth="1"/>
    <col min="10" max="10" width="7.42578125" style="10" bestFit="1" customWidth="1"/>
    <col min="11" max="11" width="8.5703125" style="10" customWidth="1"/>
    <col min="12" max="12" width="9.140625" style="26"/>
  </cols>
  <sheetData>
    <row r="1" spans="1:13" ht="16.5">
      <c r="A1" s="250" t="s">
        <v>0</v>
      </c>
      <c r="B1" s="250"/>
      <c r="C1" s="250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5" thickBot="1">
      <c r="L2" s="6" t="s">
        <v>2</v>
      </c>
      <c r="M2" s="7">
        <v>10</v>
      </c>
    </row>
    <row r="3" spans="1:13" s="18" customFormat="1" ht="31.5" customHeight="1" thickBot="1">
      <c r="A3" s="11" t="s">
        <v>3</v>
      </c>
      <c r="B3" s="11" t="s">
        <v>4</v>
      </c>
      <c r="C3" s="12" t="s">
        <v>5</v>
      </c>
      <c r="D3" s="251" t="s">
        <v>6</v>
      </c>
      <c r="E3" s="252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7" customFormat="1" ht="14.25" hidden="1" customHeight="1">
      <c r="A4" s="223" t="s">
        <v>14</v>
      </c>
      <c r="B4" s="253" t="s">
        <v>93</v>
      </c>
      <c r="C4" s="19"/>
      <c r="D4" s="20"/>
      <c r="E4" s="21"/>
      <c r="F4" s="22"/>
      <c r="G4" s="23"/>
      <c r="H4" s="24"/>
      <c r="I4" s="24"/>
      <c r="J4" s="24"/>
      <c r="K4" s="25"/>
      <c r="L4" s="26"/>
    </row>
    <row r="5" spans="1:13" s="27" customFormat="1" ht="35.25" customHeight="1">
      <c r="A5" s="224"/>
      <c r="B5" s="254"/>
      <c r="C5" s="253" t="s">
        <v>84</v>
      </c>
      <c r="D5" s="20" t="s">
        <v>107</v>
      </c>
      <c r="E5" s="21" t="s">
        <v>15</v>
      </c>
      <c r="F5" s="247">
        <v>0.2</v>
      </c>
      <c r="G5" s="227"/>
      <c r="H5" s="214">
        <f>G5</f>
        <v>0</v>
      </c>
      <c r="I5" s="246"/>
      <c r="J5" s="226"/>
      <c r="K5" s="226"/>
      <c r="L5" s="202">
        <f>SUM(F5:F18)</f>
        <v>1</v>
      </c>
    </row>
    <row r="6" spans="1:13" s="27" customFormat="1" ht="47.25" customHeight="1" thickBot="1">
      <c r="A6" s="224"/>
      <c r="B6" s="254"/>
      <c r="C6" s="254"/>
      <c r="D6" s="28" t="s">
        <v>108</v>
      </c>
      <c r="E6" s="29">
        <v>10</v>
      </c>
      <c r="F6" s="248"/>
      <c r="G6" s="228"/>
      <c r="H6" s="215"/>
      <c r="I6" s="196"/>
      <c r="J6" s="198"/>
      <c r="K6" s="198"/>
      <c r="L6" s="233"/>
    </row>
    <row r="7" spans="1:13" s="27" customFormat="1" ht="14.25" customHeight="1">
      <c r="A7" s="224"/>
      <c r="B7" s="254"/>
      <c r="C7" s="253" t="s">
        <v>97</v>
      </c>
      <c r="D7" s="20" t="s">
        <v>109</v>
      </c>
      <c r="E7" s="21" t="s">
        <v>15</v>
      </c>
      <c r="F7" s="247">
        <v>0.3</v>
      </c>
      <c r="G7" s="227"/>
      <c r="H7" s="214">
        <f>IF(G7&lt;J7,0,IF(G7=J7,$M$1,IF(G7&gt;K7,$M$2,$M$3/(K7-J7)*(G7-J7)+$M$1)))</f>
        <v>0</v>
      </c>
      <c r="I7" s="196"/>
      <c r="J7" s="227">
        <v>1</v>
      </c>
      <c r="K7" s="230">
        <v>3</v>
      </c>
      <c r="L7" s="233"/>
    </row>
    <row r="8" spans="1:13" s="27" customFormat="1" ht="14.25" customHeight="1">
      <c r="A8" s="224"/>
      <c r="B8" s="254"/>
      <c r="C8" s="254"/>
      <c r="D8" s="28" t="s">
        <v>94</v>
      </c>
      <c r="E8" s="29">
        <f>$M$1</f>
        <v>7</v>
      </c>
      <c r="F8" s="248"/>
      <c r="G8" s="228"/>
      <c r="H8" s="215"/>
      <c r="I8" s="196"/>
      <c r="J8" s="228"/>
      <c r="K8" s="231"/>
      <c r="L8" s="233"/>
    </row>
    <row r="9" spans="1:13" s="27" customFormat="1" ht="14.25" customHeight="1">
      <c r="A9" s="224"/>
      <c r="B9" s="254"/>
      <c r="C9" s="254"/>
      <c r="D9" s="33" t="s">
        <v>95</v>
      </c>
      <c r="E9" s="30">
        <v>8.5</v>
      </c>
      <c r="F9" s="248"/>
      <c r="G9" s="228"/>
      <c r="H9" s="215"/>
      <c r="I9" s="196"/>
      <c r="J9" s="228"/>
      <c r="K9" s="231"/>
      <c r="L9" s="233"/>
    </row>
    <row r="10" spans="1:13" s="27" customFormat="1" ht="15" customHeight="1" thickBot="1">
      <c r="A10" s="224"/>
      <c r="B10" s="254"/>
      <c r="C10" s="255"/>
      <c r="D10" s="31" t="s">
        <v>96</v>
      </c>
      <c r="E10" s="32">
        <v>10</v>
      </c>
      <c r="F10" s="249"/>
      <c r="G10" s="229"/>
      <c r="H10" s="216"/>
      <c r="I10" s="196"/>
      <c r="J10" s="229"/>
      <c r="K10" s="232"/>
      <c r="L10" s="233"/>
    </row>
    <row r="11" spans="1:13" s="27" customFormat="1" ht="14.25" customHeight="1">
      <c r="A11" s="224"/>
      <c r="B11" s="254"/>
      <c r="C11" s="253" t="s">
        <v>110</v>
      </c>
      <c r="D11" s="20" t="s">
        <v>111</v>
      </c>
      <c r="E11" s="21" t="s">
        <v>15</v>
      </c>
      <c r="F11" s="247">
        <v>0.25</v>
      </c>
      <c r="G11" s="227"/>
      <c r="H11" s="214">
        <f>IF(G11&lt;J11,0,IF(G11=J11,$M$1,IF(G11&gt;K11,$M$2,$M$3/(K11-J11)*(G11-J11)+$M$1)))</f>
        <v>0</v>
      </c>
      <c r="I11" s="196"/>
      <c r="J11" s="227">
        <v>10</v>
      </c>
      <c r="K11" s="230">
        <v>20</v>
      </c>
      <c r="L11" s="233"/>
    </row>
    <row r="12" spans="1:13" s="27" customFormat="1" ht="14.25" customHeight="1">
      <c r="A12" s="224"/>
      <c r="B12" s="254"/>
      <c r="C12" s="254"/>
      <c r="D12" s="28" t="s">
        <v>112</v>
      </c>
      <c r="E12" s="29">
        <f>$M$1</f>
        <v>7</v>
      </c>
      <c r="F12" s="248"/>
      <c r="G12" s="228"/>
      <c r="H12" s="215"/>
      <c r="I12" s="196"/>
      <c r="J12" s="228"/>
      <c r="K12" s="231"/>
      <c r="L12" s="233"/>
    </row>
    <row r="13" spans="1:13" s="27" customFormat="1" ht="14.25" customHeight="1">
      <c r="A13" s="224"/>
      <c r="B13" s="254"/>
      <c r="C13" s="254"/>
      <c r="D13" s="33" t="s">
        <v>113</v>
      </c>
      <c r="E13" s="30" t="s">
        <v>103</v>
      </c>
      <c r="F13" s="248"/>
      <c r="G13" s="228"/>
      <c r="H13" s="215"/>
      <c r="I13" s="196"/>
      <c r="J13" s="228"/>
      <c r="K13" s="231"/>
      <c r="L13" s="233"/>
    </row>
    <row r="14" spans="1:13" s="27" customFormat="1" ht="15" customHeight="1" thickBot="1">
      <c r="A14" s="224"/>
      <c r="B14" s="254"/>
      <c r="C14" s="255"/>
      <c r="D14" s="31" t="s">
        <v>114</v>
      </c>
      <c r="E14" s="32">
        <v>10</v>
      </c>
      <c r="F14" s="249"/>
      <c r="G14" s="229"/>
      <c r="H14" s="216"/>
      <c r="I14" s="196"/>
      <c r="J14" s="229"/>
      <c r="K14" s="232"/>
      <c r="L14" s="233"/>
    </row>
    <row r="15" spans="1:13" s="27" customFormat="1">
      <c r="A15" s="224"/>
      <c r="B15" s="254"/>
      <c r="C15" s="253" t="s">
        <v>98</v>
      </c>
      <c r="D15" s="20" t="s">
        <v>99</v>
      </c>
      <c r="E15" s="21" t="s">
        <v>15</v>
      </c>
      <c r="F15" s="247">
        <v>0.25</v>
      </c>
      <c r="G15" s="227"/>
      <c r="H15" s="214">
        <f>IF(G15&lt;J15,0,IF(G15=J15,$M$1,IF(G15&gt;K15,$M$2,$M$3/(K15-J15)*(G15-J15)+$M$1)))</f>
        <v>0</v>
      </c>
      <c r="I15" s="196"/>
      <c r="J15" s="227">
        <v>2000</v>
      </c>
      <c r="K15" s="230">
        <v>4000</v>
      </c>
      <c r="L15" s="233"/>
    </row>
    <row r="16" spans="1:13" s="27" customFormat="1">
      <c r="A16" s="224"/>
      <c r="B16" s="254"/>
      <c r="C16" s="254"/>
      <c r="D16" s="28" t="s">
        <v>100</v>
      </c>
      <c r="E16" s="29">
        <f>$M$1</f>
        <v>7</v>
      </c>
      <c r="F16" s="248"/>
      <c r="G16" s="228"/>
      <c r="H16" s="215"/>
      <c r="I16" s="196"/>
      <c r="J16" s="228"/>
      <c r="K16" s="231"/>
      <c r="L16" s="233"/>
    </row>
    <row r="17" spans="1:12" s="27" customFormat="1" ht="42.75">
      <c r="A17" s="224"/>
      <c r="B17" s="254"/>
      <c r="C17" s="254"/>
      <c r="D17" s="33" t="s">
        <v>102</v>
      </c>
      <c r="E17" s="30" t="s">
        <v>104</v>
      </c>
      <c r="F17" s="248"/>
      <c r="G17" s="228"/>
      <c r="H17" s="215"/>
      <c r="I17" s="196"/>
      <c r="J17" s="228"/>
      <c r="K17" s="231"/>
      <c r="L17" s="233"/>
    </row>
    <row r="18" spans="1:12" s="27" customFormat="1" ht="15" thickBot="1">
      <c r="A18" s="224"/>
      <c r="B18" s="254"/>
      <c r="C18" s="254"/>
      <c r="D18" s="34" t="s">
        <v>101</v>
      </c>
      <c r="E18" s="35">
        <v>10</v>
      </c>
      <c r="F18" s="248"/>
      <c r="G18" s="228"/>
      <c r="H18" s="215"/>
      <c r="I18" s="196"/>
      <c r="J18" s="228"/>
      <c r="K18" s="231"/>
      <c r="L18" s="233"/>
    </row>
    <row r="19" spans="1:12" ht="14.25" customHeight="1">
      <c r="A19" s="224"/>
      <c r="B19" s="243" t="s">
        <v>16</v>
      </c>
      <c r="C19" s="243" t="s">
        <v>17</v>
      </c>
      <c r="D19" s="20" t="s">
        <v>18</v>
      </c>
      <c r="E19" s="21">
        <v>0</v>
      </c>
      <c r="F19" s="247">
        <v>1</v>
      </c>
      <c r="G19" s="227"/>
      <c r="H19" s="214">
        <f>G19</f>
        <v>0</v>
      </c>
      <c r="I19" s="246"/>
      <c r="J19" s="226"/>
      <c r="K19" s="220"/>
      <c r="L19" s="202">
        <f>SUM(F19)</f>
        <v>1</v>
      </c>
    </row>
    <row r="20" spans="1:12" ht="14.25" customHeight="1">
      <c r="A20" s="224"/>
      <c r="B20" s="221"/>
      <c r="C20" s="221"/>
      <c r="D20" s="28" t="s">
        <v>19</v>
      </c>
      <c r="E20" s="29">
        <f>$M$1</f>
        <v>7</v>
      </c>
      <c r="F20" s="248"/>
      <c r="G20" s="228"/>
      <c r="H20" s="215"/>
      <c r="I20" s="196"/>
      <c r="J20" s="198"/>
      <c r="K20" s="200"/>
      <c r="L20" s="203"/>
    </row>
    <row r="21" spans="1:12" ht="14.25" customHeight="1">
      <c r="A21" s="224"/>
      <c r="B21" s="221"/>
      <c r="C21" s="221"/>
      <c r="D21" s="28" t="s">
        <v>20</v>
      </c>
      <c r="E21" s="29">
        <v>8</v>
      </c>
      <c r="F21" s="248"/>
      <c r="G21" s="228"/>
      <c r="H21" s="215"/>
      <c r="I21" s="196"/>
      <c r="J21" s="198"/>
      <c r="K21" s="200"/>
      <c r="L21" s="203"/>
    </row>
    <row r="22" spans="1:12" ht="15" customHeight="1" thickBot="1">
      <c r="A22" s="225"/>
      <c r="B22" s="222"/>
      <c r="C22" s="222"/>
      <c r="D22" s="31" t="s">
        <v>21</v>
      </c>
      <c r="E22" s="32">
        <v>10</v>
      </c>
      <c r="F22" s="249"/>
      <c r="G22" s="229"/>
      <c r="H22" s="216"/>
      <c r="I22" s="197"/>
      <c r="J22" s="199"/>
      <c r="K22" s="201"/>
      <c r="L22" s="204"/>
    </row>
    <row r="23" spans="1:12" ht="24.75" customHeight="1">
      <c r="A23" s="223" t="s">
        <v>22</v>
      </c>
      <c r="B23" s="243" t="s">
        <v>23</v>
      </c>
      <c r="C23" s="243" t="s">
        <v>17</v>
      </c>
      <c r="D23" s="244" t="s">
        <v>24</v>
      </c>
      <c r="E23" s="245"/>
      <c r="F23" s="36"/>
      <c r="G23" s="37"/>
      <c r="H23" s="38">
        <f>G23*F23</f>
        <v>0</v>
      </c>
      <c r="I23" s="246"/>
      <c r="J23" s="226"/>
      <c r="K23" s="220"/>
      <c r="L23" s="202">
        <f>SUM(F23:F25)</f>
        <v>0</v>
      </c>
    </row>
    <row r="24" spans="1:12" ht="24.75" customHeight="1">
      <c r="A24" s="224"/>
      <c r="B24" s="221"/>
      <c r="C24" s="221"/>
      <c r="D24" s="205" t="s">
        <v>25</v>
      </c>
      <c r="E24" s="206"/>
      <c r="F24" s="39"/>
      <c r="G24" s="40"/>
      <c r="H24" s="41">
        <f>G24*F24</f>
        <v>0</v>
      </c>
      <c r="I24" s="196"/>
      <c r="J24" s="198"/>
      <c r="K24" s="200"/>
      <c r="L24" s="203"/>
    </row>
    <row r="25" spans="1:12" ht="24.75" customHeight="1" thickBot="1">
      <c r="A25" s="225"/>
      <c r="B25" s="222"/>
      <c r="C25" s="222"/>
      <c r="D25" s="218" t="s">
        <v>26</v>
      </c>
      <c r="E25" s="219"/>
      <c r="F25" s="42"/>
      <c r="G25" s="43"/>
      <c r="H25" s="44">
        <f>G25*F25</f>
        <v>0</v>
      </c>
      <c r="I25" s="197"/>
      <c r="J25" s="199"/>
      <c r="K25" s="201"/>
      <c r="L25" s="204"/>
    </row>
    <row r="26" spans="1:12" s="45" customFormat="1">
      <c r="A26" s="223" t="s">
        <v>27</v>
      </c>
      <c r="B26" s="223" t="s">
        <v>28</v>
      </c>
      <c r="C26" s="223" t="s">
        <v>123</v>
      </c>
      <c r="D26" s="20" t="s">
        <v>88</v>
      </c>
      <c r="E26" s="21">
        <v>0</v>
      </c>
      <c r="F26" s="208">
        <v>1</v>
      </c>
      <c r="G26" s="211"/>
      <c r="H26" s="214">
        <f>IF(G26&lt;J26,0,IF(G26=J26,$M$1,IF(G26&gt;K26,$M$2,$M$3/(K26-J26)*(G26-J26)+$M$1)))</f>
        <v>0</v>
      </c>
      <c r="I26" s="234"/>
      <c r="J26" s="227">
        <v>3</v>
      </c>
      <c r="K26" s="230">
        <v>7</v>
      </c>
      <c r="L26" s="202">
        <f>SUM(F26:F29)</f>
        <v>1</v>
      </c>
    </row>
    <row r="27" spans="1:12" s="45" customFormat="1">
      <c r="A27" s="224"/>
      <c r="B27" s="224"/>
      <c r="C27" s="224"/>
      <c r="D27" s="28" t="s">
        <v>89</v>
      </c>
      <c r="E27" s="29">
        <f>$M$1</f>
        <v>7</v>
      </c>
      <c r="F27" s="209"/>
      <c r="G27" s="212"/>
      <c r="H27" s="215"/>
      <c r="I27" s="235"/>
      <c r="J27" s="228"/>
      <c r="K27" s="231"/>
      <c r="L27" s="233"/>
    </row>
    <row r="28" spans="1:12" ht="42.75">
      <c r="A28" s="224"/>
      <c r="B28" s="224"/>
      <c r="C28" s="224"/>
      <c r="D28" s="28" t="s">
        <v>90</v>
      </c>
      <c r="E28" s="30" t="s">
        <v>85</v>
      </c>
      <c r="F28" s="209"/>
      <c r="G28" s="212"/>
      <c r="H28" s="215"/>
      <c r="I28" s="235"/>
      <c r="J28" s="228"/>
      <c r="K28" s="231"/>
      <c r="L28" s="233"/>
    </row>
    <row r="29" spans="1:12" s="45" customFormat="1" ht="15" thickBot="1">
      <c r="A29" s="224"/>
      <c r="B29" s="224"/>
      <c r="C29" s="225"/>
      <c r="D29" s="31" t="s">
        <v>91</v>
      </c>
      <c r="E29" s="32">
        <v>10</v>
      </c>
      <c r="F29" s="210"/>
      <c r="G29" s="213"/>
      <c r="H29" s="216"/>
      <c r="I29" s="235"/>
      <c r="J29" s="229"/>
      <c r="K29" s="232"/>
      <c r="L29" s="233"/>
    </row>
    <row r="30" spans="1:12" ht="15" thickBot="1">
      <c r="A30" s="224"/>
      <c r="B30" s="224"/>
      <c r="C30" s="236" t="s">
        <v>29</v>
      </c>
      <c r="D30" s="184" t="s">
        <v>125</v>
      </c>
      <c r="E30" s="186">
        <v>0</v>
      </c>
      <c r="F30" s="208">
        <v>1</v>
      </c>
      <c r="G30" s="211"/>
      <c r="H30" s="214">
        <f>G30</f>
        <v>0</v>
      </c>
      <c r="I30" s="234"/>
      <c r="J30" s="226"/>
      <c r="K30" s="220"/>
      <c r="L30" s="239">
        <f>+F30+F34</f>
        <v>1</v>
      </c>
    </row>
    <row r="31" spans="1:12">
      <c r="A31" s="224"/>
      <c r="B31" s="224"/>
      <c r="C31" s="237"/>
      <c r="D31" s="184" t="s">
        <v>126</v>
      </c>
      <c r="E31" s="187">
        <v>7</v>
      </c>
      <c r="F31" s="209"/>
      <c r="G31" s="212"/>
      <c r="H31" s="215"/>
      <c r="I31" s="235"/>
      <c r="J31" s="198"/>
      <c r="K31" s="200"/>
      <c r="L31" s="240"/>
    </row>
    <row r="32" spans="1:12">
      <c r="A32" s="224"/>
      <c r="B32" s="224"/>
      <c r="C32" s="237"/>
      <c r="D32" s="185" t="s">
        <v>127</v>
      </c>
      <c r="E32" s="187">
        <v>9</v>
      </c>
      <c r="F32" s="209"/>
      <c r="G32" s="212"/>
      <c r="H32" s="215"/>
      <c r="I32" s="235"/>
      <c r="J32" s="198"/>
      <c r="K32" s="200"/>
      <c r="L32" s="240"/>
    </row>
    <row r="33" spans="1:12" ht="15" customHeight="1" thickBot="1">
      <c r="A33" s="224"/>
      <c r="B33" s="224"/>
      <c r="C33" s="237"/>
      <c r="D33" s="188" t="s">
        <v>30</v>
      </c>
      <c r="E33" s="189" t="s">
        <v>31</v>
      </c>
      <c r="F33" s="210"/>
      <c r="G33" s="213"/>
      <c r="H33" s="216"/>
      <c r="I33" s="235"/>
      <c r="J33" s="199"/>
      <c r="K33" s="201"/>
      <c r="L33" s="240"/>
    </row>
    <row r="34" spans="1:12" ht="15.75" customHeight="1">
      <c r="A34" s="224"/>
      <c r="B34" s="224"/>
      <c r="C34" s="237"/>
      <c r="D34" s="190" t="s">
        <v>86</v>
      </c>
      <c r="E34" s="46"/>
      <c r="F34" s="208"/>
      <c r="G34" s="211"/>
      <c r="H34" s="214"/>
      <c r="I34" s="235"/>
      <c r="J34" s="226"/>
      <c r="K34" s="220"/>
      <c r="L34" s="240"/>
    </row>
    <row r="35" spans="1:12" ht="30.75" customHeight="1" thickBot="1">
      <c r="A35" s="224"/>
      <c r="B35" s="225"/>
      <c r="C35" s="238"/>
      <c r="D35" s="191" t="s">
        <v>87</v>
      </c>
      <c r="E35" s="47"/>
      <c r="F35" s="210"/>
      <c r="G35" s="213"/>
      <c r="H35" s="216"/>
      <c r="I35" s="242"/>
      <c r="J35" s="199"/>
      <c r="K35" s="201"/>
      <c r="L35" s="241"/>
    </row>
    <row r="36" spans="1:12" ht="30.75" customHeight="1">
      <c r="A36" s="224"/>
      <c r="B36" s="221" t="s">
        <v>32</v>
      </c>
      <c r="C36" s="221" t="s">
        <v>17</v>
      </c>
      <c r="D36" s="194" t="s">
        <v>24</v>
      </c>
      <c r="E36" s="195"/>
      <c r="F36" s="48"/>
      <c r="G36" s="49"/>
      <c r="H36" s="50">
        <f>G36*F36</f>
        <v>0</v>
      </c>
      <c r="I36" s="196"/>
      <c r="J36" s="198"/>
      <c r="K36" s="200"/>
      <c r="L36" s="202">
        <f>SUM(F36:F38)</f>
        <v>0</v>
      </c>
    </row>
    <row r="37" spans="1:12" ht="30.75" customHeight="1">
      <c r="A37" s="224"/>
      <c r="B37" s="221"/>
      <c r="C37" s="221"/>
      <c r="D37" s="205" t="s">
        <v>25</v>
      </c>
      <c r="E37" s="206"/>
      <c r="F37" s="39"/>
      <c r="G37" s="40"/>
      <c r="H37" s="41">
        <f>G37*F37</f>
        <v>0</v>
      </c>
      <c r="I37" s="196"/>
      <c r="J37" s="198"/>
      <c r="K37" s="200"/>
      <c r="L37" s="203"/>
    </row>
    <row r="38" spans="1:12" ht="30.75" customHeight="1" thickBot="1">
      <c r="A38" s="225"/>
      <c r="B38" s="222"/>
      <c r="C38" s="222"/>
      <c r="D38" s="218" t="s">
        <v>26</v>
      </c>
      <c r="E38" s="219"/>
      <c r="F38" s="42"/>
      <c r="G38" s="173"/>
      <c r="H38" s="172">
        <f>G38*F38</f>
        <v>0</v>
      </c>
      <c r="I38" s="197"/>
      <c r="J38" s="199"/>
      <c r="K38" s="201"/>
      <c r="L38" s="204"/>
    </row>
    <row r="39" spans="1:12" ht="24" customHeight="1">
      <c r="A39" t="s">
        <v>33</v>
      </c>
      <c r="B39" s="51"/>
      <c r="D39" t="s">
        <v>33</v>
      </c>
      <c r="E39" s="217"/>
      <c r="F39" s="217"/>
      <c r="G39" s="217"/>
      <c r="H39" t="s">
        <v>33</v>
      </c>
      <c r="I39" s="217"/>
      <c r="J39" s="217"/>
      <c r="K39" s="217"/>
    </row>
    <row r="40" spans="1:12" s="53" customFormat="1" ht="24" customHeight="1">
      <c r="A40" t="s">
        <v>33</v>
      </c>
      <c r="B40" s="51"/>
      <c r="C40" s="52"/>
      <c r="D40" t="s">
        <v>33</v>
      </c>
      <c r="E40" s="192"/>
      <c r="F40" s="192"/>
      <c r="G40" s="192"/>
      <c r="H40" t="s">
        <v>33</v>
      </c>
      <c r="I40" s="192"/>
      <c r="J40" s="192"/>
      <c r="K40" s="192"/>
      <c r="L40" s="52"/>
    </row>
    <row r="41" spans="1:12" s="53" customFormat="1" ht="12.75">
      <c r="C41" s="52"/>
      <c r="D41" s="52"/>
      <c r="E41" s="193"/>
      <c r="F41" s="193"/>
      <c r="G41" s="193"/>
      <c r="H41" s="52"/>
      <c r="I41" s="193"/>
      <c r="J41" s="193"/>
      <c r="K41" s="193"/>
      <c r="L41" s="52"/>
    </row>
    <row r="42" spans="1:12" ht="15.75">
      <c r="A42" s="207" t="s">
        <v>34</v>
      </c>
      <c r="B42" s="207"/>
      <c r="C42" s="207"/>
      <c r="D42" s="207"/>
      <c r="E42" s="207"/>
      <c r="F42" s="207"/>
      <c r="G42" s="207"/>
      <c r="H42" s="207"/>
      <c r="I42" s="207"/>
      <c r="J42" s="207"/>
      <c r="K42" s="207"/>
    </row>
    <row r="43" spans="1:12">
      <c r="C43" s="26"/>
      <c r="D43" s="26"/>
      <c r="E43" s="26"/>
      <c r="F43" s="26"/>
      <c r="G43" s="54"/>
      <c r="H43" s="26"/>
      <c r="I43" s="26"/>
      <c r="J43" s="55"/>
      <c r="K43" s="55"/>
    </row>
    <row r="44" spans="1:12">
      <c r="C44" s="26"/>
      <c r="D44" s="26"/>
      <c r="E44" s="26"/>
      <c r="F44" s="26"/>
      <c r="G44" s="54"/>
      <c r="H44" s="26"/>
      <c r="I44" s="26"/>
      <c r="J44" s="55"/>
      <c r="K44" s="55"/>
    </row>
    <row r="45" spans="1:12">
      <c r="C45" s="26"/>
      <c r="D45" s="26"/>
      <c r="E45" s="26"/>
      <c r="F45" s="26"/>
      <c r="G45" s="54"/>
      <c r="H45" s="26"/>
      <c r="I45" s="26"/>
      <c r="J45" s="55"/>
      <c r="K45" s="55"/>
    </row>
    <row r="46" spans="1:12">
      <c r="C46" s="26"/>
      <c r="D46" s="26"/>
      <c r="E46" s="26"/>
      <c r="F46" s="26"/>
      <c r="G46" s="54"/>
      <c r="H46" s="26"/>
      <c r="I46" s="26"/>
      <c r="J46" s="55"/>
      <c r="K46" s="55"/>
    </row>
    <row r="47" spans="1:12">
      <c r="C47" s="26"/>
      <c r="D47" s="26"/>
      <c r="E47" s="26"/>
      <c r="F47" s="26"/>
      <c r="G47" s="54"/>
      <c r="H47" s="26"/>
      <c r="I47" s="26"/>
      <c r="J47" s="55"/>
      <c r="K47" s="55"/>
    </row>
    <row r="48" spans="1:12">
      <c r="C48" s="26"/>
      <c r="D48" s="26"/>
      <c r="E48" s="26"/>
      <c r="F48" s="26"/>
      <c r="G48" s="54"/>
      <c r="H48" s="26"/>
      <c r="I48" s="26"/>
      <c r="J48" s="55"/>
      <c r="K48" s="55"/>
    </row>
    <row r="49" spans="1:13">
      <c r="C49" s="26"/>
      <c r="D49" s="26"/>
      <c r="E49" s="26"/>
      <c r="F49" s="26"/>
      <c r="G49" s="54"/>
      <c r="H49" s="26"/>
      <c r="I49" s="26"/>
      <c r="J49" s="55"/>
      <c r="K49" s="55"/>
    </row>
    <row r="50" spans="1:13">
      <c r="C50" s="26"/>
      <c r="D50" s="26"/>
      <c r="E50" s="26"/>
      <c r="F50" s="26"/>
      <c r="G50" s="54"/>
      <c r="H50" s="26"/>
      <c r="I50" s="26"/>
      <c r="J50" s="55"/>
      <c r="K50" s="55"/>
    </row>
    <row r="51" spans="1:13" s="26" customFormat="1">
      <c r="A51"/>
      <c r="B51"/>
      <c r="G51" s="54"/>
      <c r="J51" s="55"/>
      <c r="K51" s="55"/>
      <c r="M51"/>
    </row>
    <row r="52" spans="1:13" s="26" customFormat="1">
      <c r="A52"/>
      <c r="B52"/>
      <c r="G52" s="54"/>
      <c r="J52" s="55"/>
      <c r="K52" s="55"/>
      <c r="M52"/>
    </row>
    <row r="53" spans="1:13" s="26" customFormat="1">
      <c r="A53"/>
      <c r="B53"/>
      <c r="G53" s="54"/>
      <c r="J53" s="55"/>
      <c r="K53" s="55"/>
      <c r="M53"/>
    </row>
    <row r="54" spans="1:13" s="26" customFormat="1">
      <c r="A54"/>
      <c r="B54"/>
      <c r="G54" s="54"/>
      <c r="J54" s="55"/>
      <c r="K54" s="55"/>
      <c r="M54"/>
    </row>
    <row r="55" spans="1:13" s="26" customFormat="1">
      <c r="A55"/>
      <c r="B55"/>
      <c r="G55" s="54"/>
      <c r="J55" s="55"/>
      <c r="K55" s="55"/>
      <c r="M55"/>
    </row>
    <row r="56" spans="1:13" s="26" customFormat="1">
      <c r="A56"/>
      <c r="B56"/>
      <c r="G56" s="54"/>
      <c r="J56" s="55"/>
      <c r="K56" s="55"/>
      <c r="M56"/>
    </row>
    <row r="57" spans="1:13" s="26" customFormat="1">
      <c r="A57"/>
      <c r="B57"/>
      <c r="G57" s="54"/>
      <c r="J57" s="55"/>
      <c r="K57" s="55"/>
      <c r="M57"/>
    </row>
    <row r="58" spans="1:13" s="26" customFormat="1">
      <c r="A58"/>
      <c r="B58"/>
      <c r="G58" s="54"/>
      <c r="J58" s="55"/>
      <c r="K58" s="55"/>
      <c r="M58"/>
    </row>
    <row r="59" spans="1:13" s="26" customFormat="1">
      <c r="A59"/>
      <c r="B59"/>
      <c r="G59" s="54"/>
      <c r="J59" s="55"/>
      <c r="K59" s="55"/>
      <c r="M59"/>
    </row>
    <row r="60" spans="1:13" s="26" customFormat="1">
      <c r="A60"/>
      <c r="B60"/>
      <c r="G60" s="54"/>
      <c r="J60" s="55"/>
      <c r="K60" s="55"/>
      <c r="M60"/>
    </row>
  </sheetData>
  <mergeCells count="88">
    <mergeCell ref="F5:F6"/>
    <mergeCell ref="C7:C10"/>
    <mergeCell ref="F7:F10"/>
    <mergeCell ref="C15:C18"/>
    <mergeCell ref="F15:F18"/>
    <mergeCell ref="F11:F14"/>
    <mergeCell ref="A1:C1"/>
    <mergeCell ref="D3:E3"/>
    <mergeCell ref="A4:A22"/>
    <mergeCell ref="B4:B18"/>
    <mergeCell ref="C5:C6"/>
    <mergeCell ref="C11:C14"/>
    <mergeCell ref="G5:G6"/>
    <mergeCell ref="H5:H6"/>
    <mergeCell ref="I5:I18"/>
    <mergeCell ref="J5:J6"/>
    <mergeCell ref="K5:K6"/>
    <mergeCell ref="G15:G18"/>
    <mergeCell ref="H15:H18"/>
    <mergeCell ref="J15:J18"/>
    <mergeCell ref="K15:K18"/>
    <mergeCell ref="G7:G10"/>
    <mergeCell ref="H7:H10"/>
    <mergeCell ref="J7:J10"/>
    <mergeCell ref="K7:K10"/>
    <mergeCell ref="J11:J14"/>
    <mergeCell ref="K11:K14"/>
    <mergeCell ref="G11:G14"/>
    <mergeCell ref="J19:J22"/>
    <mergeCell ref="K19:K22"/>
    <mergeCell ref="L19:L22"/>
    <mergeCell ref="L5:L18"/>
    <mergeCell ref="I19:I22"/>
    <mergeCell ref="H11:H14"/>
    <mergeCell ref="B19:B22"/>
    <mergeCell ref="C19:C22"/>
    <mergeCell ref="F19:F22"/>
    <mergeCell ref="G19:G22"/>
    <mergeCell ref="H19:H22"/>
    <mergeCell ref="A23:A25"/>
    <mergeCell ref="B23:B25"/>
    <mergeCell ref="C23:C25"/>
    <mergeCell ref="D23:E23"/>
    <mergeCell ref="I23:I25"/>
    <mergeCell ref="K30:K33"/>
    <mergeCell ref="C30:C35"/>
    <mergeCell ref="L30:L35"/>
    <mergeCell ref="I30:I35"/>
    <mergeCell ref="F34:F35"/>
    <mergeCell ref="G34:G35"/>
    <mergeCell ref="H34:H35"/>
    <mergeCell ref="J34:J35"/>
    <mergeCell ref="J26:J29"/>
    <mergeCell ref="K26:K29"/>
    <mergeCell ref="L26:L29"/>
    <mergeCell ref="L23:L25"/>
    <mergeCell ref="D24:E24"/>
    <mergeCell ref="D25:E25"/>
    <mergeCell ref="F26:F29"/>
    <mergeCell ref="G26:G29"/>
    <mergeCell ref="H26:H29"/>
    <mergeCell ref="I26:I29"/>
    <mergeCell ref="J23:J25"/>
    <mergeCell ref="K23:K25"/>
    <mergeCell ref="L36:L38"/>
    <mergeCell ref="D37:E37"/>
    <mergeCell ref="A42:K42"/>
    <mergeCell ref="F30:F33"/>
    <mergeCell ref="G30:G33"/>
    <mergeCell ref="H30:H33"/>
    <mergeCell ref="E39:G39"/>
    <mergeCell ref="I39:K39"/>
    <mergeCell ref="D38:E38"/>
    <mergeCell ref="K34:K35"/>
    <mergeCell ref="B36:B38"/>
    <mergeCell ref="C36:C38"/>
    <mergeCell ref="A26:A38"/>
    <mergeCell ref="B26:B35"/>
    <mergeCell ref="C26:C29"/>
    <mergeCell ref="J30:J33"/>
    <mergeCell ref="E40:G40"/>
    <mergeCell ref="I40:K40"/>
    <mergeCell ref="E41:G41"/>
    <mergeCell ref="I41:K41"/>
    <mergeCell ref="D36:E36"/>
    <mergeCell ref="I36:I38"/>
    <mergeCell ref="J36:J38"/>
    <mergeCell ref="K36:K38"/>
  </mergeCells>
  <conditionalFormatting sqref="G34 G7 G11 G19 G4:G5 G23:G26 G36:G38">
    <cfRule type="cellIs" dxfId="7" priority="5" stopIfTrue="1" operator="equal">
      <formula>0</formula>
    </cfRule>
  </conditionalFormatting>
  <conditionalFormatting sqref="L36:L38 L4:L14 L19:L29">
    <cfRule type="cellIs" dxfId="6" priority="6" stopIfTrue="1" operator="lessThan">
      <formula>1</formula>
    </cfRule>
  </conditionalFormatting>
  <conditionalFormatting sqref="G30">
    <cfRule type="cellIs" dxfId="5" priority="3" stopIfTrue="1" operator="equal">
      <formula>0</formula>
    </cfRule>
  </conditionalFormatting>
  <conditionalFormatting sqref="L30">
    <cfRule type="cellIs" dxfId="4" priority="4" stopIfTrue="1" operator="lessThan">
      <formula>1</formula>
    </cfRule>
  </conditionalFormatting>
  <conditionalFormatting sqref="G15">
    <cfRule type="cellIs" dxfId="3" priority="1" stopIfTrue="1" operator="equal">
      <formula>0</formula>
    </cfRule>
  </conditionalFormatting>
  <conditionalFormatting sqref="L15:L18">
    <cfRule type="cellIs" dxfId="2" priority="2" stopIfTrue="1" operator="lessThan">
      <formula>1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>&amp;Lעמוד &amp;P מתוך &amp;N&amp;C&amp;"Arial,מודגש"&amp;12מכרז מס' 27/7.2018 : ביצוע פעילות בלתי פורמלית לילדים ובני נוער, בעת משבר או במצב חירום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rightToLeft="1" view="pageBreakPreview" zoomScale="115" zoomScaleNormal="100" zoomScaleSheetLayoutView="115" workbookViewId="0">
      <selection activeCell="E17" sqref="E17"/>
    </sheetView>
  </sheetViews>
  <sheetFormatPr defaultRowHeight="17.25" customHeight="1"/>
  <cols>
    <col min="1" max="1" width="8.28515625" style="64" bestFit="1" customWidth="1"/>
    <col min="2" max="2" width="35.85546875" style="64" customWidth="1"/>
    <col min="3" max="3" width="12.42578125" style="117" customWidth="1"/>
    <col min="4" max="4" width="7.85546875" style="64" customWidth="1"/>
    <col min="5" max="5" width="8.42578125" style="64" customWidth="1"/>
    <col min="6" max="6" width="8.5703125" style="64" customWidth="1"/>
    <col min="7" max="7" width="8" style="64" customWidth="1"/>
    <col min="8" max="8" width="8.5703125" style="64" customWidth="1"/>
    <col min="9" max="9" width="7.28515625" style="64" customWidth="1"/>
    <col min="10" max="10" width="8" style="64" customWidth="1"/>
    <col min="11" max="11" width="8.140625" style="117" customWidth="1"/>
    <col min="12" max="12" width="8.42578125" style="64" customWidth="1"/>
    <col min="13" max="13" width="24" style="64" customWidth="1"/>
    <col min="14" max="16384" width="9.140625" style="64"/>
  </cols>
  <sheetData>
    <row r="1" spans="1:15" ht="19.5" thickTop="1">
      <c r="A1" s="56" t="s">
        <v>35</v>
      </c>
      <c r="B1" s="57" t="s">
        <v>36</v>
      </c>
      <c r="C1" s="58" t="s">
        <v>37</v>
      </c>
      <c r="D1" s="273" t="s">
        <v>83</v>
      </c>
      <c r="E1" s="274"/>
      <c r="F1" s="274"/>
      <c r="G1" s="274"/>
      <c r="H1" s="275"/>
      <c r="I1" s="59" t="s">
        <v>38</v>
      </c>
      <c r="J1" s="60">
        <v>1</v>
      </c>
      <c r="K1" s="61" t="s">
        <v>39</v>
      </c>
      <c r="L1" s="62"/>
      <c r="M1" s="63" t="str">
        <f ca="1">CELL("filename")</f>
        <v>C:\Users\hnu2191\AppData\Local\Microsoft\Windows\Temporary Internet Files\Content.Outlook\F9Z9I5SV\[HP1820מתוקן.xlsx]מחוון</v>
      </c>
    </row>
    <row r="2" spans="1:15" ht="16.5" thickBot="1">
      <c r="A2" s="65" t="s">
        <v>40</v>
      </c>
      <c r="B2" s="66" t="s">
        <v>92</v>
      </c>
      <c r="C2" s="67" t="s">
        <v>124</v>
      </c>
      <c r="D2" s="276"/>
      <c r="E2" s="277"/>
      <c r="F2" s="277"/>
      <c r="G2" s="277"/>
      <c r="H2" s="278"/>
      <c r="I2" s="68" t="s">
        <v>41</v>
      </c>
      <c r="J2" s="69">
        <v>2</v>
      </c>
      <c r="K2" s="70" t="s">
        <v>42</v>
      </c>
      <c r="L2" s="71"/>
      <c r="M2" s="72"/>
    </row>
    <row r="3" spans="1:15" s="76" customFormat="1" ht="17.25" customHeight="1" thickTop="1">
      <c r="A3" s="265" t="s">
        <v>43</v>
      </c>
      <c r="B3" s="266"/>
      <c r="C3" s="258" t="s">
        <v>44</v>
      </c>
      <c r="D3" s="73" t="s">
        <v>7</v>
      </c>
      <c r="E3" s="74" t="s">
        <v>45</v>
      </c>
      <c r="F3" s="75">
        <v>1</v>
      </c>
      <c r="G3" s="74" t="s">
        <v>45</v>
      </c>
      <c r="H3" s="75">
        <v>2</v>
      </c>
      <c r="I3" s="74" t="s">
        <v>45</v>
      </c>
      <c r="J3" s="75">
        <v>3</v>
      </c>
      <c r="K3" s="74" t="s">
        <v>45</v>
      </c>
      <c r="L3" s="75">
        <v>4</v>
      </c>
      <c r="M3" s="258" t="s">
        <v>46</v>
      </c>
    </row>
    <row r="4" spans="1:15" s="76" customFormat="1" ht="17.25" customHeight="1" thickBot="1">
      <c r="A4" s="267"/>
      <c r="B4" s="268"/>
      <c r="C4" s="259"/>
      <c r="D4" s="77" t="s">
        <v>47</v>
      </c>
      <c r="E4" s="78" t="s">
        <v>48</v>
      </c>
      <c r="F4" s="79" t="s">
        <v>49</v>
      </c>
      <c r="G4" s="78" t="s">
        <v>48</v>
      </c>
      <c r="H4" s="79" t="s">
        <v>49</v>
      </c>
      <c r="I4" s="78" t="s">
        <v>48</v>
      </c>
      <c r="J4" s="79" t="s">
        <v>49</v>
      </c>
      <c r="K4" s="78" t="s">
        <v>48</v>
      </c>
      <c r="L4" s="79" t="s">
        <v>49</v>
      </c>
      <c r="M4" s="259"/>
      <c r="O4" s="80"/>
    </row>
    <row r="5" spans="1:15" s="76" customFormat="1" ht="36.75" thickTop="1">
      <c r="A5" s="260" t="s">
        <v>50</v>
      </c>
      <c r="B5" s="81" t="s">
        <v>93</v>
      </c>
      <c r="C5" s="82" t="s">
        <v>51</v>
      </c>
      <c r="D5" s="83">
        <v>0.8</v>
      </c>
      <c r="E5" s="84"/>
      <c r="F5" s="85"/>
      <c r="G5" s="84"/>
      <c r="H5" s="85"/>
      <c r="I5" s="84"/>
      <c r="J5" s="85"/>
      <c r="K5" s="84"/>
      <c r="L5" s="85"/>
      <c r="M5" s="86" t="s">
        <v>52</v>
      </c>
    </row>
    <row r="6" spans="1:15" s="76" customFormat="1" ht="17.25" customHeight="1" thickBot="1">
      <c r="A6" s="261"/>
      <c r="B6" s="88" t="s">
        <v>53</v>
      </c>
      <c r="C6" s="82" t="s">
        <v>54</v>
      </c>
      <c r="D6" s="89">
        <v>0.2</v>
      </c>
      <c r="E6" s="84"/>
      <c r="F6" s="90"/>
      <c r="G6" s="84"/>
      <c r="H6" s="90"/>
      <c r="I6" s="84"/>
      <c r="J6" s="90"/>
      <c r="K6" s="84"/>
      <c r="L6" s="90"/>
      <c r="M6" s="91" t="s">
        <v>52</v>
      </c>
    </row>
    <row r="7" spans="1:15" s="76" customFormat="1" ht="17.25" customHeight="1" thickBot="1">
      <c r="A7" s="262"/>
      <c r="B7" s="92" t="s">
        <v>55</v>
      </c>
      <c r="C7" s="93"/>
      <c r="D7" s="94">
        <f>SUM(D5:D6)</f>
        <v>1</v>
      </c>
      <c r="E7" s="95"/>
      <c r="F7" s="96"/>
      <c r="G7" s="95"/>
      <c r="H7" s="96"/>
      <c r="I7" s="95"/>
      <c r="J7" s="96"/>
      <c r="K7" s="95"/>
      <c r="L7" s="96"/>
      <c r="M7" s="97"/>
    </row>
    <row r="8" spans="1:15" s="76" customFormat="1" ht="17.25" customHeight="1" thickTop="1" thickBot="1">
      <c r="A8" s="260" t="s">
        <v>56</v>
      </c>
      <c r="B8" s="98" t="s">
        <v>56</v>
      </c>
      <c r="C8" s="82" t="s">
        <v>54</v>
      </c>
      <c r="D8" s="99">
        <v>1</v>
      </c>
      <c r="E8" s="84"/>
      <c r="F8" s="87"/>
      <c r="G8" s="84"/>
      <c r="H8" s="87"/>
      <c r="I8" s="84"/>
      <c r="J8" s="90"/>
      <c r="K8" s="84"/>
      <c r="L8" s="90"/>
      <c r="M8" s="91" t="s">
        <v>52</v>
      </c>
    </row>
    <row r="9" spans="1:15" s="76" customFormat="1" ht="17.25" customHeight="1" thickBot="1">
      <c r="A9" s="262"/>
      <c r="B9" s="92" t="s">
        <v>55</v>
      </c>
      <c r="C9" s="93"/>
      <c r="D9" s="94">
        <f>SUM(D8)</f>
        <v>1</v>
      </c>
      <c r="E9" s="95"/>
      <c r="F9" s="96"/>
      <c r="G9" s="95"/>
      <c r="H9" s="96"/>
      <c r="I9" s="95"/>
      <c r="J9" s="96"/>
      <c r="K9" s="95"/>
      <c r="L9" s="96"/>
      <c r="M9" s="97"/>
    </row>
    <row r="10" spans="1:15" s="76" customFormat="1" ht="17.25" customHeight="1" thickTop="1">
      <c r="A10" s="260" t="s">
        <v>57</v>
      </c>
      <c r="B10" s="98" t="s">
        <v>58</v>
      </c>
      <c r="C10" s="82" t="s">
        <v>54</v>
      </c>
      <c r="D10" s="89">
        <v>0.4</v>
      </c>
      <c r="E10" s="84"/>
      <c r="F10" s="85"/>
      <c r="G10" s="100"/>
      <c r="H10" s="85"/>
      <c r="I10" s="100"/>
      <c r="J10" s="90"/>
      <c r="K10" s="100"/>
      <c r="L10" s="90"/>
      <c r="M10" s="91" t="s">
        <v>52</v>
      </c>
    </row>
    <row r="11" spans="1:15" s="76" customFormat="1" ht="17.25" customHeight="1">
      <c r="A11" s="261"/>
      <c r="B11" s="101" t="s">
        <v>59</v>
      </c>
      <c r="C11" s="82" t="s">
        <v>54</v>
      </c>
      <c r="D11" s="102">
        <v>0.35</v>
      </c>
      <c r="E11" s="84"/>
      <c r="F11" s="87"/>
      <c r="G11" s="103"/>
      <c r="H11" s="87"/>
      <c r="I11" s="103"/>
      <c r="J11" s="87"/>
      <c r="K11" s="103"/>
      <c r="L11" s="87"/>
      <c r="M11" s="104" t="s">
        <v>52</v>
      </c>
    </row>
    <row r="12" spans="1:15" s="76" customFormat="1" ht="17.25" customHeight="1" thickBot="1">
      <c r="A12" s="261"/>
      <c r="B12" s="98" t="s">
        <v>60</v>
      </c>
      <c r="C12" s="82" t="s">
        <v>54</v>
      </c>
      <c r="D12" s="102">
        <v>0.25</v>
      </c>
      <c r="E12" s="84"/>
      <c r="F12" s="87"/>
      <c r="G12" s="103"/>
      <c r="H12" s="87"/>
      <c r="I12" s="103"/>
      <c r="J12" s="87"/>
      <c r="K12" s="103"/>
      <c r="L12" s="87"/>
      <c r="M12" s="104" t="s">
        <v>52</v>
      </c>
    </row>
    <row r="13" spans="1:15" s="76" customFormat="1" ht="17.25" customHeight="1" thickBot="1">
      <c r="A13" s="262"/>
      <c r="B13" s="92" t="s">
        <v>55</v>
      </c>
      <c r="C13" s="93"/>
      <c r="D13" s="94">
        <f>SUM(D10:D12)</f>
        <v>1</v>
      </c>
      <c r="E13" s="95"/>
      <c r="F13" s="96"/>
      <c r="G13" s="95"/>
      <c r="H13" s="96"/>
      <c r="I13" s="95"/>
      <c r="J13" s="96"/>
      <c r="K13" s="95"/>
      <c r="L13" s="96"/>
      <c r="M13" s="97"/>
    </row>
    <row r="14" spans="1:15" s="76" customFormat="1" ht="17.25" customHeight="1" thickTop="1">
      <c r="A14" s="260"/>
      <c r="B14" s="256" t="s">
        <v>43</v>
      </c>
      <c r="C14" s="265" t="s">
        <v>61</v>
      </c>
      <c r="D14" s="266"/>
      <c r="E14" s="74" t="s">
        <v>45</v>
      </c>
      <c r="F14" s="75">
        <v>1</v>
      </c>
      <c r="G14" s="74" t="s">
        <v>45</v>
      </c>
      <c r="H14" s="75">
        <v>2</v>
      </c>
      <c r="I14" s="74" t="s">
        <v>45</v>
      </c>
      <c r="J14" s="75">
        <v>3</v>
      </c>
      <c r="K14" s="74" t="s">
        <v>45</v>
      </c>
      <c r="L14" s="75">
        <v>4</v>
      </c>
      <c r="M14" s="258" t="s">
        <v>46</v>
      </c>
    </row>
    <row r="15" spans="1:15" s="76" customFormat="1" ht="17.25" customHeight="1" thickBot="1">
      <c r="A15" s="261"/>
      <c r="B15" s="257"/>
      <c r="C15" s="267"/>
      <c r="D15" s="268"/>
      <c r="E15" s="78" t="s">
        <v>48</v>
      </c>
      <c r="F15" s="79" t="s">
        <v>49</v>
      </c>
      <c r="G15" s="78" t="s">
        <v>48</v>
      </c>
      <c r="H15" s="79" t="s">
        <v>49</v>
      </c>
      <c r="I15" s="78" t="s">
        <v>48</v>
      </c>
      <c r="J15" s="79" t="s">
        <v>49</v>
      </c>
      <c r="K15" s="78" t="s">
        <v>48</v>
      </c>
      <c r="L15" s="79" t="s">
        <v>49</v>
      </c>
      <c r="M15" s="259"/>
      <c r="O15" s="80"/>
    </row>
    <row r="16" spans="1:15" s="76" customFormat="1" ht="24.75" customHeight="1" thickTop="1">
      <c r="A16" s="261"/>
      <c r="B16" s="182" t="s">
        <v>116</v>
      </c>
      <c r="C16" s="269"/>
      <c r="D16" s="270"/>
      <c r="E16" s="169"/>
      <c r="F16" s="170"/>
      <c r="G16" s="169"/>
      <c r="H16" s="170"/>
      <c r="I16" s="169"/>
      <c r="J16" s="170"/>
      <c r="K16" s="169"/>
      <c r="L16" s="170"/>
      <c r="M16" s="171"/>
    </row>
    <row r="17" spans="1:15" s="76" customFormat="1" ht="26.25" thickBot="1">
      <c r="A17" s="261"/>
      <c r="B17" s="181" t="s">
        <v>117</v>
      </c>
      <c r="C17" s="263" t="s">
        <v>118</v>
      </c>
      <c r="D17" s="264"/>
      <c r="E17" s="107"/>
      <c r="F17" s="110"/>
      <c r="G17" s="111"/>
      <c r="H17" s="110"/>
      <c r="I17" s="111"/>
      <c r="J17" s="110"/>
      <c r="K17" s="111"/>
      <c r="L17" s="110"/>
      <c r="M17" s="113"/>
    </row>
    <row r="18" spans="1:15" s="76" customFormat="1" ht="17.25" customHeight="1" thickTop="1">
      <c r="A18" s="261"/>
      <c r="B18" s="271" t="s">
        <v>43</v>
      </c>
      <c r="C18" s="258" t="s">
        <v>61</v>
      </c>
      <c r="D18" s="258" t="s">
        <v>62</v>
      </c>
      <c r="E18" s="74" t="s">
        <v>45</v>
      </c>
      <c r="F18" s="75">
        <v>1</v>
      </c>
      <c r="G18" s="74" t="s">
        <v>45</v>
      </c>
      <c r="H18" s="75">
        <v>2</v>
      </c>
      <c r="I18" s="74" t="s">
        <v>45</v>
      </c>
      <c r="J18" s="75">
        <v>3</v>
      </c>
      <c r="K18" s="74" t="s">
        <v>45</v>
      </c>
      <c r="L18" s="75">
        <v>4</v>
      </c>
      <c r="M18" s="258" t="s">
        <v>46</v>
      </c>
    </row>
    <row r="19" spans="1:15" s="76" customFormat="1" ht="17.25" customHeight="1" thickBot="1">
      <c r="A19" s="261"/>
      <c r="B19" s="272"/>
      <c r="C19" s="259"/>
      <c r="D19" s="259"/>
      <c r="E19" s="78" t="s">
        <v>48</v>
      </c>
      <c r="F19" s="79" t="s">
        <v>49</v>
      </c>
      <c r="G19" s="78" t="s">
        <v>48</v>
      </c>
      <c r="H19" s="79" t="s">
        <v>49</v>
      </c>
      <c r="I19" s="78" t="s">
        <v>48</v>
      </c>
      <c r="J19" s="79" t="s">
        <v>49</v>
      </c>
      <c r="K19" s="78" t="s">
        <v>48</v>
      </c>
      <c r="L19" s="79" t="s">
        <v>49</v>
      </c>
      <c r="M19" s="259"/>
      <c r="O19" s="80"/>
    </row>
    <row r="20" spans="1:15" s="76" customFormat="1" ht="24.75" customHeight="1" thickTop="1" thickBot="1">
      <c r="A20" s="261"/>
      <c r="B20" s="182" t="s">
        <v>120</v>
      </c>
      <c r="C20" s="167"/>
      <c r="D20" s="168"/>
      <c r="E20" s="169"/>
      <c r="F20" s="170"/>
      <c r="G20" s="169"/>
      <c r="H20" s="170"/>
      <c r="I20" s="169"/>
      <c r="J20" s="170"/>
      <c r="K20" s="169"/>
      <c r="L20" s="170"/>
      <c r="M20" s="171"/>
    </row>
    <row r="21" spans="1:15" s="76" customFormat="1" ht="26.25" thickTop="1">
      <c r="A21" s="261"/>
      <c r="B21" s="183" t="s">
        <v>121</v>
      </c>
      <c r="C21" s="106" t="s">
        <v>119</v>
      </c>
      <c r="D21" s="178">
        <v>52</v>
      </c>
      <c r="E21" s="107"/>
      <c r="F21" s="108"/>
      <c r="G21" s="109"/>
      <c r="H21" s="108"/>
      <c r="I21" s="109"/>
      <c r="J21" s="108"/>
      <c r="K21" s="109"/>
      <c r="L21" s="108"/>
      <c r="M21" s="105"/>
    </row>
    <row r="22" spans="1:15" s="76" customFormat="1" ht="26.25" thickBot="1">
      <c r="A22" s="261"/>
      <c r="B22" s="183" t="s">
        <v>122</v>
      </c>
      <c r="C22" s="112" t="s">
        <v>119</v>
      </c>
      <c r="D22" s="178">
        <v>4</v>
      </c>
      <c r="E22" s="111"/>
      <c r="F22" s="110"/>
      <c r="G22" s="111"/>
      <c r="H22" s="110"/>
      <c r="I22" s="111"/>
      <c r="J22" s="110"/>
      <c r="K22" s="111"/>
      <c r="L22" s="110"/>
      <c r="M22" s="104"/>
    </row>
    <row r="23" spans="1:15" s="76" customFormat="1" ht="17.25" customHeight="1" thickBot="1">
      <c r="A23" s="261"/>
      <c r="B23" s="114" t="s">
        <v>105</v>
      </c>
      <c r="C23" s="93"/>
      <c r="D23" s="179"/>
      <c r="E23" s="95"/>
      <c r="F23" s="96"/>
      <c r="G23" s="95"/>
      <c r="H23" s="96"/>
      <c r="I23" s="95"/>
      <c r="J23" s="96"/>
      <c r="K23" s="95"/>
      <c r="L23" s="96"/>
      <c r="M23" s="97"/>
    </row>
    <row r="24" spans="1:15" s="76" customFormat="1" ht="17.25" customHeight="1" thickTop="1" thickBot="1">
      <c r="A24" s="262"/>
      <c r="B24" s="114" t="s">
        <v>106</v>
      </c>
      <c r="C24" s="93"/>
      <c r="D24" s="115"/>
      <c r="E24" s="116"/>
      <c r="F24" s="96"/>
      <c r="G24" s="95"/>
      <c r="H24" s="96"/>
      <c r="I24" s="95"/>
      <c r="J24" s="96"/>
      <c r="K24" s="95"/>
      <c r="L24" s="96"/>
      <c r="M24" s="97"/>
    </row>
    <row r="25" spans="1:15" s="76" customFormat="1" ht="17.25" customHeight="1" thickTop="1"/>
  </sheetData>
  <mergeCells count="17">
    <mergeCell ref="A8:A9"/>
    <mergeCell ref="D1:H2"/>
    <mergeCell ref="A3:B4"/>
    <mergeCell ref="C3:C4"/>
    <mergeCell ref="M3:M4"/>
    <mergeCell ref="A5:A7"/>
    <mergeCell ref="B14:B15"/>
    <mergeCell ref="M14:M15"/>
    <mergeCell ref="A10:A13"/>
    <mergeCell ref="A14:A24"/>
    <mergeCell ref="C17:D17"/>
    <mergeCell ref="C14:D15"/>
    <mergeCell ref="C16:D16"/>
    <mergeCell ref="B18:B19"/>
    <mergeCell ref="C18:C19"/>
    <mergeCell ref="D18:D19"/>
    <mergeCell ref="M18:M19"/>
  </mergeCells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verticalDpi="300" r:id="rId1"/>
  <headerFooter alignWithMargins="0">
    <oddHeader xml:space="preserve">&amp;Lנספח מספר 11,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rightToLeft="1" view="pageBreakPreview" zoomScale="115" zoomScaleNormal="100" zoomScaleSheetLayoutView="115" workbookViewId="0">
      <selection activeCell="D23" sqref="D23"/>
    </sheetView>
  </sheetViews>
  <sheetFormatPr defaultRowHeight="17.25" customHeight="1"/>
  <cols>
    <col min="1" max="1" width="6.28515625" style="150" customWidth="1"/>
    <col min="2" max="2" width="21.85546875" style="150" customWidth="1"/>
    <col min="3" max="3" width="12.85546875" style="150" customWidth="1"/>
    <col min="4" max="4" width="9.140625" style="150" customWidth="1"/>
    <col min="5" max="5" width="9.140625" style="150"/>
    <col min="6" max="6" width="9" style="150" customWidth="1"/>
    <col min="7" max="7" width="10" style="150" customWidth="1"/>
    <col min="8" max="9" width="10.7109375" style="150" customWidth="1"/>
    <col min="10" max="10" width="8.7109375" style="150" customWidth="1"/>
    <col min="11" max="11" width="9.7109375" style="150" bestFit="1" customWidth="1"/>
    <col min="12" max="12" width="24.140625" style="150" customWidth="1"/>
    <col min="13" max="16384" width="9.140625" style="150"/>
  </cols>
  <sheetData>
    <row r="1" spans="1:12" s="64" customFormat="1" ht="17.25" customHeight="1" thickTop="1">
      <c r="A1" s="312" t="s">
        <v>63</v>
      </c>
      <c r="B1" s="313"/>
      <c r="C1" s="58" t="s">
        <v>37</v>
      </c>
      <c r="D1" s="273" t="s">
        <v>83</v>
      </c>
      <c r="E1" s="274"/>
      <c r="F1" s="274"/>
      <c r="G1" s="275"/>
      <c r="H1" s="59" t="s">
        <v>38</v>
      </c>
      <c r="I1" s="174"/>
      <c r="J1" s="118">
        <v>2</v>
      </c>
      <c r="K1" s="119" t="s">
        <v>39</v>
      </c>
      <c r="L1" s="63" t="str">
        <f ca="1">CELL("filename")</f>
        <v>C:\Users\hnu2191\AppData\Local\Microsoft\Windows\Temporary Internet Files\Content.Outlook\F9Z9I5SV\[HP1820מתוקן.xlsx]מחוון</v>
      </c>
    </row>
    <row r="2" spans="1:12" s="64" customFormat="1" ht="17.25" customHeight="1" thickBot="1">
      <c r="A2" s="314" t="s">
        <v>92</v>
      </c>
      <c r="B2" s="315"/>
      <c r="C2" s="67" t="s">
        <v>124</v>
      </c>
      <c r="D2" s="276"/>
      <c r="E2" s="277"/>
      <c r="F2" s="277"/>
      <c r="G2" s="278"/>
      <c r="H2" s="68" t="s">
        <v>41</v>
      </c>
      <c r="I2" s="175"/>
      <c r="J2" s="120">
        <v>2</v>
      </c>
      <c r="K2" s="121" t="s">
        <v>42</v>
      </c>
      <c r="L2" s="72"/>
    </row>
    <row r="3" spans="1:12" s="126" customFormat="1" ht="17.25" customHeight="1" thickTop="1" thickBot="1">
      <c r="A3" s="122"/>
      <c r="B3" s="123"/>
      <c r="C3" s="124"/>
      <c r="D3" s="316" t="s">
        <v>64</v>
      </c>
      <c r="E3" s="317"/>
      <c r="F3" s="317"/>
      <c r="G3" s="125">
        <f>+C23</f>
        <v>0.4</v>
      </c>
      <c r="H3" s="123" t="s">
        <v>65</v>
      </c>
      <c r="I3" s="123"/>
      <c r="J3" s="125">
        <f>+C24</f>
        <v>0.6</v>
      </c>
      <c r="K3" s="123" t="s">
        <v>66</v>
      </c>
      <c r="L3" s="124"/>
    </row>
    <row r="4" spans="1:12" s="127" customFormat="1" ht="20.100000000000001" customHeight="1" thickTop="1">
      <c r="A4" s="318" t="s">
        <v>67</v>
      </c>
      <c r="B4" s="321" t="s">
        <v>68</v>
      </c>
      <c r="C4" s="295" t="s">
        <v>69</v>
      </c>
      <c r="D4" s="324" t="s">
        <v>70</v>
      </c>
      <c r="E4" s="309" t="s">
        <v>56</v>
      </c>
      <c r="F4" s="309" t="s">
        <v>57</v>
      </c>
      <c r="G4" s="302" t="s">
        <v>71</v>
      </c>
      <c r="H4" s="305" t="s">
        <v>115</v>
      </c>
      <c r="I4" s="309" t="s">
        <v>120</v>
      </c>
      <c r="J4" s="302" t="s">
        <v>72</v>
      </c>
      <c r="K4" s="292" t="s">
        <v>73</v>
      </c>
      <c r="L4" s="295" t="s">
        <v>74</v>
      </c>
    </row>
    <row r="5" spans="1:12" s="127" customFormat="1" ht="20.100000000000001" customHeight="1">
      <c r="A5" s="319"/>
      <c r="B5" s="322"/>
      <c r="C5" s="296"/>
      <c r="D5" s="325"/>
      <c r="E5" s="310"/>
      <c r="F5" s="310"/>
      <c r="G5" s="303"/>
      <c r="H5" s="306"/>
      <c r="I5" s="310"/>
      <c r="J5" s="303"/>
      <c r="K5" s="293"/>
      <c r="L5" s="296"/>
    </row>
    <row r="6" spans="1:12" s="127" customFormat="1" ht="20.100000000000001" customHeight="1" thickBot="1">
      <c r="A6" s="319"/>
      <c r="B6" s="322"/>
      <c r="C6" s="297"/>
      <c r="D6" s="326"/>
      <c r="E6" s="311"/>
      <c r="F6" s="311"/>
      <c r="G6" s="304"/>
      <c r="H6" s="307"/>
      <c r="I6" s="311"/>
      <c r="J6" s="304"/>
      <c r="K6" s="294"/>
      <c r="L6" s="296"/>
    </row>
    <row r="7" spans="1:12" s="133" customFormat="1" ht="18" customHeight="1" thickTop="1" thickBot="1">
      <c r="A7" s="320"/>
      <c r="B7" s="323"/>
      <c r="C7" s="128" t="s">
        <v>75</v>
      </c>
      <c r="D7" s="129">
        <v>0.5</v>
      </c>
      <c r="E7" s="130">
        <v>0.15</v>
      </c>
      <c r="F7" s="130">
        <v>0.35</v>
      </c>
      <c r="G7" s="131">
        <f>SUM(D7:F7)</f>
        <v>1</v>
      </c>
      <c r="H7" s="180">
        <v>0.8</v>
      </c>
      <c r="I7" s="130">
        <v>0.2</v>
      </c>
      <c r="J7" s="131">
        <f>SUM(H7:I7)</f>
        <v>1</v>
      </c>
      <c r="K7" s="132"/>
      <c r="L7" s="297"/>
    </row>
    <row r="8" spans="1:12" s="138" customFormat="1" ht="17.25" customHeight="1" thickTop="1">
      <c r="A8" s="298">
        <v>1</v>
      </c>
      <c r="B8" s="299"/>
      <c r="C8" s="134" t="s">
        <v>76</v>
      </c>
      <c r="D8" s="135"/>
      <c r="E8" s="136"/>
      <c r="F8" s="137"/>
      <c r="G8" s="300"/>
      <c r="H8" s="137"/>
      <c r="I8" s="136"/>
      <c r="J8" s="300"/>
      <c r="K8" s="301"/>
      <c r="L8" s="308"/>
    </row>
    <row r="9" spans="1:12" s="138" customFormat="1" ht="17.25" customHeight="1">
      <c r="A9" s="290"/>
      <c r="B9" s="284"/>
      <c r="C9" s="139" t="s">
        <v>77</v>
      </c>
      <c r="D9" s="140"/>
      <c r="E9" s="141"/>
      <c r="F9" s="141"/>
      <c r="G9" s="280"/>
      <c r="H9" s="140"/>
      <c r="I9" s="141"/>
      <c r="J9" s="280"/>
      <c r="K9" s="291"/>
      <c r="L9" s="281"/>
    </row>
    <row r="10" spans="1:12" s="138" customFormat="1" ht="17.25" customHeight="1">
      <c r="A10" s="282">
        <v>2</v>
      </c>
      <c r="B10" s="284"/>
      <c r="C10" s="142" t="s">
        <v>76</v>
      </c>
      <c r="D10" s="135"/>
      <c r="E10" s="136"/>
      <c r="F10" s="137"/>
      <c r="G10" s="279"/>
      <c r="H10" s="137"/>
      <c r="I10" s="136"/>
      <c r="J10" s="279"/>
      <c r="K10" s="287"/>
      <c r="L10" s="281"/>
    </row>
    <row r="11" spans="1:12" s="138" customFormat="1" ht="17.25" customHeight="1">
      <c r="A11" s="290"/>
      <c r="B11" s="284"/>
      <c r="C11" s="139" t="s">
        <v>77</v>
      </c>
      <c r="D11" s="140"/>
      <c r="E11" s="141"/>
      <c r="F11" s="141"/>
      <c r="G11" s="280"/>
      <c r="H11" s="140"/>
      <c r="I11" s="141"/>
      <c r="J11" s="280"/>
      <c r="K11" s="291"/>
      <c r="L11" s="281"/>
    </row>
    <row r="12" spans="1:12" s="138" customFormat="1" ht="17.25" customHeight="1">
      <c r="A12" s="282">
        <v>3</v>
      </c>
      <c r="B12" s="284"/>
      <c r="C12" s="142" t="s">
        <v>76</v>
      </c>
      <c r="D12" s="135"/>
      <c r="E12" s="136"/>
      <c r="F12" s="137"/>
      <c r="G12" s="279"/>
      <c r="H12" s="137"/>
      <c r="I12" s="136"/>
      <c r="J12" s="279"/>
      <c r="K12" s="287"/>
      <c r="L12" s="281"/>
    </row>
    <row r="13" spans="1:12" s="138" customFormat="1" ht="17.25" customHeight="1">
      <c r="A13" s="290"/>
      <c r="B13" s="284"/>
      <c r="C13" s="139" t="s">
        <v>77</v>
      </c>
      <c r="D13" s="140"/>
      <c r="E13" s="141"/>
      <c r="F13" s="141"/>
      <c r="G13" s="280"/>
      <c r="H13" s="140"/>
      <c r="I13" s="141"/>
      <c r="J13" s="280"/>
      <c r="K13" s="291"/>
      <c r="L13" s="281"/>
    </row>
    <row r="14" spans="1:12" s="138" customFormat="1" ht="17.25" customHeight="1">
      <c r="A14" s="282">
        <v>4</v>
      </c>
      <c r="B14" s="284"/>
      <c r="C14" s="142" t="s">
        <v>76</v>
      </c>
      <c r="D14" s="135"/>
      <c r="E14" s="136"/>
      <c r="F14" s="137"/>
      <c r="G14" s="279"/>
      <c r="H14" s="137"/>
      <c r="I14" s="136"/>
      <c r="J14" s="279"/>
      <c r="K14" s="287"/>
      <c r="L14" s="281"/>
    </row>
    <row r="15" spans="1:12" s="138" customFormat="1" ht="17.25" customHeight="1">
      <c r="A15" s="290"/>
      <c r="B15" s="284"/>
      <c r="C15" s="139" t="s">
        <v>77</v>
      </c>
      <c r="D15" s="140"/>
      <c r="E15" s="141"/>
      <c r="F15" s="141"/>
      <c r="G15" s="280"/>
      <c r="H15" s="140"/>
      <c r="I15" s="141"/>
      <c r="J15" s="280"/>
      <c r="K15" s="291"/>
      <c r="L15" s="281"/>
    </row>
    <row r="16" spans="1:12" s="138" customFormat="1" ht="17.25" customHeight="1">
      <c r="A16" s="282">
        <v>5</v>
      </c>
      <c r="B16" s="284"/>
      <c r="C16" s="142" t="s">
        <v>76</v>
      </c>
      <c r="D16" s="135"/>
      <c r="E16" s="136"/>
      <c r="F16" s="137"/>
      <c r="G16" s="279"/>
      <c r="H16" s="137"/>
      <c r="I16" s="136"/>
      <c r="J16" s="279"/>
      <c r="K16" s="287"/>
      <c r="L16" s="281"/>
    </row>
    <row r="17" spans="1:12" s="138" customFormat="1" ht="17.25" customHeight="1">
      <c r="A17" s="290"/>
      <c r="B17" s="284"/>
      <c r="C17" s="139" t="s">
        <v>77</v>
      </c>
      <c r="D17" s="140"/>
      <c r="E17" s="141"/>
      <c r="F17" s="141"/>
      <c r="G17" s="280"/>
      <c r="H17" s="140"/>
      <c r="I17" s="141"/>
      <c r="J17" s="280"/>
      <c r="K17" s="291"/>
      <c r="L17" s="281"/>
    </row>
    <row r="18" spans="1:12" s="138" customFormat="1" ht="17.25" customHeight="1">
      <c r="A18" s="282">
        <v>6</v>
      </c>
      <c r="B18" s="284"/>
      <c r="C18" s="142" t="s">
        <v>76</v>
      </c>
      <c r="D18" s="135"/>
      <c r="E18" s="136"/>
      <c r="F18" s="137"/>
      <c r="G18" s="279"/>
      <c r="H18" s="137"/>
      <c r="I18" s="136"/>
      <c r="J18" s="279"/>
      <c r="K18" s="287"/>
      <c r="L18" s="281"/>
    </row>
    <row r="19" spans="1:12" s="138" customFormat="1" ht="17.25" customHeight="1" thickBot="1">
      <c r="A19" s="283"/>
      <c r="B19" s="285"/>
      <c r="C19" s="139" t="s">
        <v>77</v>
      </c>
      <c r="D19" s="140"/>
      <c r="E19" s="141"/>
      <c r="F19" s="141"/>
      <c r="G19" s="286"/>
      <c r="H19" s="140"/>
      <c r="I19" s="136"/>
      <c r="J19" s="286"/>
      <c r="K19" s="288"/>
      <c r="L19" s="289"/>
    </row>
    <row r="20" spans="1:12" ht="17.25" customHeight="1" thickTop="1" thickBot="1">
      <c r="A20" s="143"/>
      <c r="B20" s="144"/>
      <c r="C20" s="145"/>
      <c r="D20" s="146"/>
      <c r="E20" s="147"/>
      <c r="F20" s="147"/>
      <c r="G20" s="148"/>
      <c r="H20" s="176">
        <f>MIN(H8,H10,H12,H14,H16,H18)</f>
        <v>0</v>
      </c>
      <c r="I20" s="177"/>
      <c r="J20" s="148"/>
      <c r="K20" s="146"/>
      <c r="L20" s="149"/>
    </row>
    <row r="21" spans="1:12" ht="17.25" customHeight="1" thickTop="1">
      <c r="A21" s="151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3"/>
    </row>
    <row r="22" spans="1:12" ht="17.25" customHeight="1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6"/>
    </row>
    <row r="23" spans="1:12" ht="17.25" customHeight="1">
      <c r="A23" s="154"/>
      <c r="B23" s="157" t="s">
        <v>78</v>
      </c>
      <c r="C23" s="158">
        <v>0.4</v>
      </c>
      <c r="D23" s="155"/>
      <c r="E23" s="155"/>
      <c r="F23" s="155"/>
      <c r="G23" s="155"/>
      <c r="H23" s="155"/>
      <c r="I23" s="155"/>
      <c r="J23" s="155"/>
      <c r="K23" s="155"/>
      <c r="L23" s="156"/>
    </row>
    <row r="24" spans="1:12" ht="17.25" customHeight="1">
      <c r="A24" s="154"/>
      <c r="B24" s="157" t="s">
        <v>79</v>
      </c>
      <c r="C24" s="158">
        <v>0.6</v>
      </c>
      <c r="D24" s="155"/>
      <c r="E24" s="155"/>
      <c r="F24" s="155"/>
      <c r="G24" s="155"/>
      <c r="H24" s="155"/>
      <c r="I24" s="155"/>
      <c r="J24" s="155"/>
      <c r="K24" s="155"/>
      <c r="L24" s="156"/>
    </row>
    <row r="25" spans="1:12" ht="17.25" customHeight="1">
      <c r="A25" s="154"/>
      <c r="B25" s="157" t="s">
        <v>80</v>
      </c>
      <c r="C25" s="158">
        <f>SUM(C23:C24)</f>
        <v>1</v>
      </c>
      <c r="D25" s="155"/>
      <c r="E25" s="155"/>
      <c r="F25" s="155"/>
      <c r="G25" s="155"/>
      <c r="H25" s="155"/>
      <c r="I25" s="155"/>
      <c r="J25" s="155"/>
      <c r="K25" s="155"/>
      <c r="L25" s="156"/>
    </row>
    <row r="26" spans="1:12" ht="17.25" customHeight="1">
      <c r="A26" s="154"/>
      <c r="B26" s="157"/>
      <c r="C26" s="159"/>
      <c r="D26" s="155"/>
      <c r="E26" s="155"/>
      <c r="F26" s="155"/>
      <c r="G26" s="155"/>
      <c r="H26" s="155"/>
      <c r="I26" s="155"/>
      <c r="J26" s="155"/>
      <c r="K26" s="155"/>
      <c r="L26" s="156"/>
    </row>
    <row r="27" spans="1:12" ht="42.75" customHeight="1">
      <c r="A27" s="154"/>
      <c r="B27" s="160" t="s">
        <v>81</v>
      </c>
      <c r="C27" s="158">
        <v>0.8</v>
      </c>
      <c r="D27" s="155"/>
      <c r="E27" s="155"/>
      <c r="F27" s="155"/>
      <c r="G27" s="155"/>
      <c r="H27" s="155"/>
      <c r="I27" s="155"/>
      <c r="J27" s="155"/>
      <c r="K27" s="155"/>
      <c r="L27" s="156"/>
    </row>
    <row r="28" spans="1:12" ht="17.25" customHeight="1">
      <c r="A28" s="154"/>
      <c r="B28" s="155"/>
      <c r="C28" s="161"/>
      <c r="D28" s="155"/>
      <c r="E28" s="155"/>
      <c r="F28" s="155"/>
      <c r="G28" s="155"/>
      <c r="H28" s="155"/>
      <c r="I28" s="155"/>
      <c r="J28" s="155"/>
      <c r="K28" s="155"/>
      <c r="L28" s="156"/>
    </row>
    <row r="29" spans="1:12" ht="17.25" customHeight="1">
      <c r="A29" s="154"/>
      <c r="B29" s="162" t="s">
        <v>82</v>
      </c>
      <c r="C29" s="163"/>
      <c r="D29" s="163"/>
      <c r="E29" s="163"/>
      <c r="F29" s="158">
        <v>0.7</v>
      </c>
      <c r="G29" s="155"/>
      <c r="H29" s="155"/>
      <c r="I29" s="155"/>
      <c r="J29" s="155"/>
      <c r="K29" s="155"/>
      <c r="L29" s="156"/>
    </row>
    <row r="30" spans="1:12" ht="17.25" customHeight="1" thickBot="1">
      <c r="A30" s="164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6"/>
    </row>
    <row r="31" spans="1:12" ht="17.25" customHeight="1" thickTop="1"/>
  </sheetData>
  <mergeCells count="52">
    <mergeCell ref="I4:I6"/>
    <mergeCell ref="A1:B1"/>
    <mergeCell ref="D1:G2"/>
    <mergeCell ref="A2:B2"/>
    <mergeCell ref="D3:F3"/>
    <mergeCell ref="A4:A7"/>
    <mergeCell ref="B4:B7"/>
    <mergeCell ref="C4:C6"/>
    <mergeCell ref="D4:D6"/>
    <mergeCell ref="E4:E6"/>
    <mergeCell ref="F4:F6"/>
    <mergeCell ref="J10:J11"/>
    <mergeCell ref="K10:K11"/>
    <mergeCell ref="K4:K6"/>
    <mergeCell ref="L4:L7"/>
    <mergeCell ref="A8:A9"/>
    <mergeCell ref="B8:B9"/>
    <mergeCell ref="G8:G9"/>
    <mergeCell ref="J8:J9"/>
    <mergeCell ref="K8:K9"/>
    <mergeCell ref="G4:G6"/>
    <mergeCell ref="H4:H6"/>
    <mergeCell ref="J4:J6"/>
    <mergeCell ref="L8:L9"/>
    <mergeCell ref="L10:L11"/>
    <mergeCell ref="A10:A11"/>
    <mergeCell ref="B10:B11"/>
    <mergeCell ref="G14:G15"/>
    <mergeCell ref="J14:J15"/>
    <mergeCell ref="K14:K15"/>
    <mergeCell ref="L14:L15"/>
    <mergeCell ref="A12:A13"/>
    <mergeCell ref="B12:B13"/>
    <mergeCell ref="G12:G13"/>
    <mergeCell ref="J12:J13"/>
    <mergeCell ref="K12:K13"/>
    <mergeCell ref="G10:G11"/>
    <mergeCell ref="L16:L17"/>
    <mergeCell ref="A18:A19"/>
    <mergeCell ref="B18:B19"/>
    <mergeCell ref="G18:G19"/>
    <mergeCell ref="J18:J19"/>
    <mergeCell ref="K18:K19"/>
    <mergeCell ref="L18:L19"/>
    <mergeCell ref="A16:A17"/>
    <mergeCell ref="B16:B17"/>
    <mergeCell ref="G16:G17"/>
    <mergeCell ref="J16:J17"/>
    <mergeCell ref="K16:K17"/>
    <mergeCell ref="L12:L13"/>
    <mergeCell ref="A14:A15"/>
    <mergeCell ref="B14:B15"/>
  </mergeCells>
  <conditionalFormatting sqref="G7 C25 J7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orientation="landscape" verticalDpi="300" r:id="rId1"/>
  <headerFooter alignWithMargins="0">
    <oddHeader>&amp;Lנספח מספר 11,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חגית דרעי</cp:lastModifiedBy>
  <cp:lastPrinted>2018-07-12T09:27:32Z</cp:lastPrinted>
  <dcterms:created xsi:type="dcterms:W3CDTF">2017-03-13T09:26:50Z</dcterms:created>
  <dcterms:modified xsi:type="dcterms:W3CDTF">2018-08-22T08:43:43Z</dcterms:modified>
</cp:coreProperties>
</file>